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X:\10_ＰＬＰセミナー\01_ＰＬＰ合同セミナー(H22～)\R3年度（2021年度）\06_PLPセミナー支援\自動車リサイクル促進センター\JARC様資料\"/>
    </mc:Choice>
  </mc:AlternateContent>
  <xr:revisionPtr revIDLastSave="0" documentId="13_ncr:1_{B446F741-006D-4321-83A6-F1E7EC2C559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(P1)表紙" sheetId="19" r:id="rId1"/>
    <sheet name="(P2)長期家計ワークシート (記入例) " sheetId="28" r:id="rId2"/>
    <sheet name="(P3)長期家計ワークシート" sheetId="30" r:id="rId3"/>
    <sheet name="(P4)長期家計ワークシート （改善例)" sheetId="34" r:id="rId4"/>
  </sheets>
  <calcPr calcId="191029"/>
</workbook>
</file>

<file path=xl/calcChain.xml><?xml version="1.0" encoding="utf-8"?>
<calcChain xmlns="http://schemas.openxmlformats.org/spreadsheetml/2006/main">
  <c r="I34" i="28" l="1"/>
  <c r="J34" i="28"/>
  <c r="J35" i="28" s="1"/>
  <c r="J36" i="28" s="1"/>
  <c r="K34" i="28"/>
  <c r="K35" i="28" s="1"/>
  <c r="K36" i="28" s="1"/>
  <c r="L34" i="28"/>
  <c r="L35" i="28" s="1"/>
  <c r="L36" i="28" s="1"/>
  <c r="M34" i="28"/>
  <c r="N34" i="28"/>
  <c r="O34" i="28"/>
  <c r="P34" i="28"/>
  <c r="Q34" i="28"/>
  <c r="R34" i="28"/>
  <c r="R35" i="28" s="1"/>
  <c r="R36" i="28" s="1"/>
  <c r="S34" i="28"/>
  <c r="T34" i="28"/>
  <c r="U34" i="28"/>
  <c r="V34" i="28"/>
  <c r="V35" i="28" s="1"/>
  <c r="V36" i="28" s="1"/>
  <c r="W34" i="28"/>
  <c r="W35" i="28" s="1"/>
  <c r="W36" i="28" s="1"/>
  <c r="X34" i="28"/>
  <c r="X35" i="28" s="1"/>
  <c r="X36" i="28" s="1"/>
  <c r="Y34" i="28"/>
  <c r="Z34" i="28"/>
  <c r="AA34" i="28"/>
  <c r="AB34" i="28"/>
  <c r="AC34" i="28"/>
  <c r="AD34" i="28"/>
  <c r="AD35" i="28" s="1"/>
  <c r="AD36" i="28" s="1"/>
  <c r="AE34" i="28"/>
  <c r="AF34" i="28"/>
  <c r="AG34" i="28"/>
  <c r="AH34" i="28"/>
  <c r="AH35" i="28" s="1"/>
  <c r="AH36" i="28" s="1"/>
  <c r="AI34" i="28"/>
  <c r="AI35" i="28" s="1"/>
  <c r="AI36" i="28" s="1"/>
  <c r="I35" i="28"/>
  <c r="I36" i="28" s="1"/>
  <c r="I37" i="28" s="1"/>
  <c r="J37" i="28" s="1"/>
  <c r="K37" i="28" s="1"/>
  <c r="L37" i="28" s="1"/>
  <c r="M37" i="28" s="1"/>
  <c r="N37" i="28" s="1"/>
  <c r="O37" i="28" s="1"/>
  <c r="P37" i="28" s="1"/>
  <c r="Q37" i="28" s="1"/>
  <c r="R37" i="28" s="1"/>
  <c r="S37" i="28" s="1"/>
  <c r="T37" i="28" s="1"/>
  <c r="U37" i="28" s="1"/>
  <c r="V37" i="28" s="1"/>
  <c r="W37" i="28" s="1"/>
  <c r="X37" i="28" s="1"/>
  <c r="Y37" i="28" s="1"/>
  <c r="Z37" i="28" s="1"/>
  <c r="AA37" i="28" s="1"/>
  <c r="AB37" i="28" s="1"/>
  <c r="AC37" i="28" s="1"/>
  <c r="AD37" i="28" s="1"/>
  <c r="AE37" i="28" s="1"/>
  <c r="AF37" i="28" s="1"/>
  <c r="AG37" i="28" s="1"/>
  <c r="AH37" i="28" s="1"/>
  <c r="AI37" i="28" s="1"/>
  <c r="M35" i="28"/>
  <c r="N35" i="28"/>
  <c r="O35" i="28"/>
  <c r="O36" i="28" s="1"/>
  <c r="P35" i="28"/>
  <c r="Q35" i="28"/>
  <c r="S35" i="28"/>
  <c r="S36" i="28" s="1"/>
  <c r="T35" i="28"/>
  <c r="T36" i="28" s="1"/>
  <c r="U35" i="28"/>
  <c r="U36" i="28" s="1"/>
  <c r="Y35" i="28"/>
  <c r="Z35" i="28"/>
  <c r="AA35" i="28"/>
  <c r="AA36" i="28" s="1"/>
  <c r="AB35" i="28"/>
  <c r="AC35" i="28"/>
  <c r="AE35" i="28"/>
  <c r="AE36" i="28" s="1"/>
  <c r="AF35" i="28"/>
  <c r="AF36" i="28" s="1"/>
  <c r="AG35" i="28"/>
  <c r="AG36" i="28" s="1"/>
  <c r="M36" i="28"/>
  <c r="N36" i="28"/>
  <c r="P36" i="28"/>
  <c r="Q36" i="28"/>
  <c r="Y36" i="28"/>
  <c r="Z36" i="28"/>
  <c r="AB36" i="28"/>
  <c r="AC36" i="28"/>
  <c r="AF34" i="34"/>
  <c r="AG34" i="34"/>
  <c r="AG35" i="34" s="1"/>
  <c r="AG36" i="34" s="1"/>
  <c r="AH34" i="34"/>
  <c r="AH35" i="34" s="1"/>
  <c r="AH36" i="34" s="1"/>
  <c r="AF35" i="34"/>
  <c r="AF36" i="34" s="1"/>
  <c r="AF37" i="34" s="1"/>
  <c r="AG37" i="34" s="1"/>
  <c r="AH37" i="34" s="1"/>
  <c r="K34" i="34"/>
  <c r="L34" i="34"/>
  <c r="L35" i="34" s="1"/>
  <c r="L36" i="34" s="1"/>
  <c r="L37" i="34" s="1"/>
  <c r="M37" i="34" s="1"/>
  <c r="N37" i="34" s="1"/>
  <c r="O37" i="34" s="1"/>
  <c r="P37" i="34" s="1"/>
  <c r="Q37" i="34" s="1"/>
  <c r="R37" i="34" s="1"/>
  <c r="S37" i="34" s="1"/>
  <c r="M34" i="34"/>
  <c r="N34" i="34"/>
  <c r="N35" i="34" s="1"/>
  <c r="N36" i="34" s="1"/>
  <c r="O34" i="34"/>
  <c r="P34" i="34"/>
  <c r="Q34" i="34"/>
  <c r="R34" i="34"/>
  <c r="R35" i="34" s="1"/>
  <c r="R36" i="34" s="1"/>
  <c r="S34" i="34"/>
  <c r="S35" i="34" s="1"/>
  <c r="S36" i="34" s="1"/>
  <c r="T34" i="34"/>
  <c r="T35" i="34" s="1"/>
  <c r="T36" i="34" s="1"/>
  <c r="U34" i="34"/>
  <c r="V34" i="34"/>
  <c r="W34" i="34"/>
  <c r="X34" i="34"/>
  <c r="Y34" i="34"/>
  <c r="Z34" i="34"/>
  <c r="AA34" i="34"/>
  <c r="AB34" i="34"/>
  <c r="AC34" i="34"/>
  <c r="AD34" i="34"/>
  <c r="AE34" i="34"/>
  <c r="K35" i="34"/>
  <c r="M35" i="34"/>
  <c r="O35" i="34"/>
  <c r="P35" i="34"/>
  <c r="Q35" i="34"/>
  <c r="U35" i="34"/>
  <c r="V35" i="34"/>
  <c r="W35" i="34"/>
  <c r="X35" i="34"/>
  <c r="X36" i="34" s="1"/>
  <c r="Y35" i="34"/>
  <c r="Z35" i="34"/>
  <c r="Z36" i="34" s="1"/>
  <c r="AA35" i="34"/>
  <c r="AB35" i="34"/>
  <c r="AC35" i="34"/>
  <c r="AD35" i="34"/>
  <c r="AD36" i="34" s="1"/>
  <c r="AE35" i="34"/>
  <c r="K36" i="34"/>
  <c r="M36" i="34"/>
  <c r="O36" i="34"/>
  <c r="P36" i="34"/>
  <c r="Q36" i="34"/>
  <c r="U36" i="34"/>
  <c r="V36" i="34"/>
  <c r="W36" i="34"/>
  <c r="Y36" i="34"/>
  <c r="AA36" i="34"/>
  <c r="AB36" i="34"/>
  <c r="AC36" i="34"/>
  <c r="AE36" i="34"/>
  <c r="K37" i="34"/>
  <c r="N14" i="34"/>
  <c r="N22" i="34" s="1"/>
  <c r="N28" i="34" s="1"/>
  <c r="M29" i="34"/>
  <c r="N29" i="34" s="1"/>
  <c r="K29" i="34"/>
  <c r="M29" i="28"/>
  <c r="N29" i="28" s="1"/>
  <c r="O29" i="28" s="1"/>
  <c r="G8" i="28"/>
  <c r="H8" i="28"/>
  <c r="I8" i="28" s="1"/>
  <c r="J8" i="28" s="1"/>
  <c r="K8" i="28" s="1"/>
  <c r="L8" i="28" s="1"/>
  <c r="M8" i="28" s="1"/>
  <c r="G7" i="28"/>
  <c r="H7" i="28" s="1"/>
  <c r="I7" i="28" s="1"/>
  <c r="J7" i="28" s="1"/>
  <c r="K7" i="28" s="1"/>
  <c r="G6" i="28"/>
  <c r="H6" i="28"/>
  <c r="I6" i="28" s="1"/>
  <c r="J6" i="28" s="1"/>
  <c r="K6" i="28" s="1"/>
  <c r="L6" i="28" s="1"/>
  <c r="M6" i="28" s="1"/>
  <c r="N6" i="28" s="1"/>
  <c r="O6" i="28" s="1"/>
  <c r="P6" i="28" s="1"/>
  <c r="Q6" i="28" s="1"/>
  <c r="R6" i="28" s="1"/>
  <c r="S6" i="28" s="1"/>
  <c r="T6" i="28" s="1"/>
  <c r="U6" i="28" s="1"/>
  <c r="V6" i="28" s="1"/>
  <c r="W6" i="28" s="1"/>
  <c r="X6" i="28" s="1"/>
  <c r="Y6" i="28" s="1"/>
  <c r="Z6" i="28" s="1"/>
  <c r="AA6" i="28" s="1"/>
  <c r="AB6" i="28" s="1"/>
  <c r="AC6" i="28" s="1"/>
  <c r="AD6" i="28" s="1"/>
  <c r="AE6" i="28" s="1"/>
  <c r="AF6" i="28" s="1"/>
  <c r="AG6" i="28" s="1"/>
  <c r="AH6" i="28" s="1"/>
  <c r="AI6" i="28" s="1"/>
  <c r="AJ6" i="28" s="1"/>
  <c r="G5" i="28"/>
  <c r="H5" i="28" s="1"/>
  <c r="I5" i="28" s="1"/>
  <c r="J5" i="28" s="1"/>
  <c r="K5" i="28" s="1"/>
  <c r="L5" i="28" s="1"/>
  <c r="M5" i="28" s="1"/>
  <c r="N5" i="28" s="1"/>
  <c r="O5" i="28" s="1"/>
  <c r="P5" i="28" s="1"/>
  <c r="Q5" i="28" s="1"/>
  <c r="R5" i="28" s="1"/>
  <c r="S5" i="28" s="1"/>
  <c r="T5" i="28" s="1"/>
  <c r="U5" i="28" s="1"/>
  <c r="V5" i="28" s="1"/>
  <c r="W5" i="28" s="1"/>
  <c r="X5" i="28" s="1"/>
  <c r="Y5" i="28" s="1"/>
  <c r="Z5" i="28" s="1"/>
  <c r="AA5" i="28" s="1"/>
  <c r="AB5" i="28" s="1"/>
  <c r="AC5" i="28" s="1"/>
  <c r="AD5" i="28" s="1"/>
  <c r="AE5" i="28" s="1"/>
  <c r="AF5" i="28" s="1"/>
  <c r="AG5" i="28" s="1"/>
  <c r="AH5" i="28" s="1"/>
  <c r="AI5" i="28" s="1"/>
  <c r="AJ5" i="28" s="1"/>
  <c r="I34" i="34"/>
  <c r="I35" i="34" s="1"/>
  <c r="H34" i="34"/>
  <c r="H35" i="34" s="1"/>
  <c r="G34" i="34"/>
  <c r="G35" i="34" s="1"/>
  <c r="F34" i="34"/>
  <c r="F35" i="34" s="1"/>
  <c r="N32" i="34"/>
  <c r="M32" i="34"/>
  <c r="L32" i="34"/>
  <c r="K32" i="34"/>
  <c r="J32" i="34"/>
  <c r="J34" i="34"/>
  <c r="J35" i="34" s="1"/>
  <c r="AJ22" i="34"/>
  <c r="AJ32" i="34" s="1"/>
  <c r="AJ34" i="34" s="1"/>
  <c r="AJ35" i="34" s="1"/>
  <c r="AI22" i="34"/>
  <c r="AI28" i="34" s="1"/>
  <c r="AH22" i="34"/>
  <c r="AH28" i="34" s="1"/>
  <c r="AG22" i="34"/>
  <c r="AG28" i="34" s="1"/>
  <c r="AF22" i="34"/>
  <c r="AF32" i="34" s="1"/>
  <c r="AE22" i="34"/>
  <c r="AE28" i="34" s="1"/>
  <c r="AD22" i="34"/>
  <c r="AD32" i="34" s="1"/>
  <c r="AC22" i="34"/>
  <c r="AC28" i="34" s="1"/>
  <c r="AB22" i="34"/>
  <c r="AB32" i="34" s="1"/>
  <c r="AA22" i="34"/>
  <c r="AA32" i="34" s="1"/>
  <c r="Z22" i="34"/>
  <c r="Z32" i="34" s="1"/>
  <c r="Y22" i="34"/>
  <c r="Y28" i="34" s="1"/>
  <c r="X22" i="34"/>
  <c r="X28" i="34" s="1"/>
  <c r="W22" i="34"/>
  <c r="W28" i="34" s="1"/>
  <c r="W32" i="34"/>
  <c r="T22" i="34"/>
  <c r="T28" i="34" s="1"/>
  <c r="S22" i="34"/>
  <c r="S32" i="34" s="1"/>
  <c r="R22" i="34"/>
  <c r="R32" i="34" s="1"/>
  <c r="Q22" i="34"/>
  <c r="Q32" i="34" s="1"/>
  <c r="P22" i="34"/>
  <c r="P32" i="34" s="1"/>
  <c r="O22" i="34"/>
  <c r="O28" i="34" s="1"/>
  <c r="M22" i="34"/>
  <c r="M28" i="34" s="1"/>
  <c r="L22" i="34"/>
  <c r="L28" i="34" s="1"/>
  <c r="K22" i="34"/>
  <c r="K28" i="34" s="1"/>
  <c r="J22" i="34"/>
  <c r="J28" i="34" s="1"/>
  <c r="I22" i="34"/>
  <c r="I28" i="34" s="1"/>
  <c r="H22" i="34"/>
  <c r="H28" i="34" s="1"/>
  <c r="G22" i="34"/>
  <c r="G28" i="34" s="1"/>
  <c r="F22" i="34"/>
  <c r="F28" i="34" s="1"/>
  <c r="V22" i="34"/>
  <c r="U22" i="34"/>
  <c r="U32" i="34" s="1"/>
  <c r="G8" i="34"/>
  <c r="H8" i="34" s="1"/>
  <c r="I8" i="34" s="1"/>
  <c r="J8" i="34" s="1"/>
  <c r="K8" i="34" s="1"/>
  <c r="L8" i="34" s="1"/>
  <c r="M8" i="34" s="1"/>
  <c r="G7" i="34"/>
  <c r="H7" i="34" s="1"/>
  <c r="I7" i="34" s="1"/>
  <c r="J7" i="34" s="1"/>
  <c r="K7" i="34" s="1"/>
  <c r="G6" i="34"/>
  <c r="H6" i="34"/>
  <c r="I6" i="34" s="1"/>
  <c r="J6" i="34" s="1"/>
  <c r="K6" i="34" s="1"/>
  <c r="L6" i="34" s="1"/>
  <c r="M6" i="34" s="1"/>
  <c r="N6" i="34" s="1"/>
  <c r="O6" i="34" s="1"/>
  <c r="P6" i="34" s="1"/>
  <c r="Q6" i="34" s="1"/>
  <c r="R6" i="34" s="1"/>
  <c r="S6" i="34" s="1"/>
  <c r="T6" i="34" s="1"/>
  <c r="U6" i="34" s="1"/>
  <c r="V6" i="34" s="1"/>
  <c r="W6" i="34" s="1"/>
  <c r="X6" i="34" s="1"/>
  <c r="Y6" i="34" s="1"/>
  <c r="Z6" i="34" s="1"/>
  <c r="AA6" i="34" s="1"/>
  <c r="AB6" i="34" s="1"/>
  <c r="AC6" i="34" s="1"/>
  <c r="AD6" i="34" s="1"/>
  <c r="AE6" i="34" s="1"/>
  <c r="AF6" i="34" s="1"/>
  <c r="AG6" i="34" s="1"/>
  <c r="AH6" i="34" s="1"/>
  <c r="AI6" i="34" s="1"/>
  <c r="AJ6" i="34" s="1"/>
  <c r="G5" i="34"/>
  <c r="H5" i="34" s="1"/>
  <c r="I5" i="34" s="1"/>
  <c r="J5" i="34" s="1"/>
  <c r="K5" i="34" s="1"/>
  <c r="L5" i="34" s="1"/>
  <c r="M5" i="34" s="1"/>
  <c r="N5" i="34" s="1"/>
  <c r="O5" i="34" s="1"/>
  <c r="P5" i="34" s="1"/>
  <c r="Q5" i="34" s="1"/>
  <c r="R5" i="34" s="1"/>
  <c r="S5" i="34" s="1"/>
  <c r="T5" i="34" s="1"/>
  <c r="U5" i="34" s="1"/>
  <c r="V5" i="34" s="1"/>
  <c r="W5" i="34" s="1"/>
  <c r="X5" i="34" s="1"/>
  <c r="Y5" i="34" s="1"/>
  <c r="Z5" i="34" s="1"/>
  <c r="AA5" i="34" s="1"/>
  <c r="AB5" i="34" s="1"/>
  <c r="AC5" i="34" s="1"/>
  <c r="AD5" i="34" s="1"/>
  <c r="AE5" i="34" s="1"/>
  <c r="AF5" i="34" s="1"/>
  <c r="AG5" i="34" s="1"/>
  <c r="AH5" i="34" s="1"/>
  <c r="AI5" i="34" s="1"/>
  <c r="AJ5" i="34" s="1"/>
  <c r="G4" i="34"/>
  <c r="H4" i="34"/>
  <c r="I4" i="34" s="1"/>
  <c r="J4" i="34" s="1"/>
  <c r="K4" i="34" s="1"/>
  <c r="L4" i="34" s="1"/>
  <c r="M4" i="34" s="1"/>
  <c r="N4" i="34" s="1"/>
  <c r="O4" i="34" s="1"/>
  <c r="P4" i="34" s="1"/>
  <c r="Q4" i="34" s="1"/>
  <c r="R4" i="34" s="1"/>
  <c r="S4" i="34" s="1"/>
  <c r="T4" i="34" s="1"/>
  <c r="U4" i="34" s="1"/>
  <c r="V4" i="34" s="1"/>
  <c r="W4" i="34" s="1"/>
  <c r="X4" i="34" s="1"/>
  <c r="Y4" i="34" s="1"/>
  <c r="Z4" i="34" s="1"/>
  <c r="AA4" i="34" s="1"/>
  <c r="AB4" i="34" s="1"/>
  <c r="AC4" i="34" s="1"/>
  <c r="AD4" i="34" s="1"/>
  <c r="AE4" i="34" s="1"/>
  <c r="AF4" i="34" s="1"/>
  <c r="AG4" i="34" s="1"/>
  <c r="AH4" i="34" s="1"/>
  <c r="AI4" i="34" s="1"/>
  <c r="AJ4" i="34" s="1"/>
  <c r="H34" i="28"/>
  <c r="H35" i="28" s="1"/>
  <c r="G34" i="28"/>
  <c r="G35" i="28" s="1"/>
  <c r="F34" i="28"/>
  <c r="F35" i="28" s="1"/>
  <c r="H5" i="30"/>
  <c r="I5" i="30"/>
  <c r="J5" i="30"/>
  <c r="K5" i="30"/>
  <c r="L5" i="30"/>
  <c r="M5" i="30"/>
  <c r="N5" i="30"/>
  <c r="O5" i="30"/>
  <c r="P5" i="30"/>
  <c r="Q5" i="30"/>
  <c r="R5" i="30"/>
  <c r="S5" i="30"/>
  <c r="T5" i="30"/>
  <c r="U5" i="30"/>
  <c r="V5" i="30"/>
  <c r="W5" i="30"/>
  <c r="X5" i="30"/>
  <c r="Y5" i="30"/>
  <c r="Z5" i="30"/>
  <c r="AA5" i="30"/>
  <c r="AB5" i="30"/>
  <c r="AC5" i="30"/>
  <c r="AD5" i="30"/>
  <c r="AE5" i="30"/>
  <c r="AF5" i="30"/>
  <c r="AG5" i="30"/>
  <c r="AH5" i="30"/>
  <c r="AI5" i="30"/>
  <c r="AJ5" i="30"/>
  <c r="H8" i="30"/>
  <c r="I8" i="30"/>
  <c r="J8" i="30"/>
  <c r="K8" i="30"/>
  <c r="L8" i="30"/>
  <c r="M8" i="30"/>
  <c r="N8" i="30"/>
  <c r="O8" i="30"/>
  <c r="P8" i="30"/>
  <c r="Q8" i="30"/>
  <c r="R8" i="30"/>
  <c r="S8" i="30"/>
  <c r="T8" i="30"/>
  <c r="U8" i="30"/>
  <c r="V8" i="30"/>
  <c r="W8" i="30"/>
  <c r="X8" i="30"/>
  <c r="Y8" i="30"/>
  <c r="Z8" i="30"/>
  <c r="AA8" i="30"/>
  <c r="AB8" i="30"/>
  <c r="AC8" i="30"/>
  <c r="AD8" i="30"/>
  <c r="AE8" i="30"/>
  <c r="AF8" i="30"/>
  <c r="AG8" i="30"/>
  <c r="AH8" i="30"/>
  <c r="AI8" i="30"/>
  <c r="AJ8" i="30"/>
  <c r="H9" i="30"/>
  <c r="I9" i="30"/>
  <c r="J9" i="30"/>
  <c r="K9" i="30"/>
  <c r="L9" i="30"/>
  <c r="M9" i="30"/>
  <c r="N9" i="30"/>
  <c r="O9" i="30"/>
  <c r="P9" i="30"/>
  <c r="Q9" i="30"/>
  <c r="R9" i="30"/>
  <c r="S9" i="30"/>
  <c r="T9" i="30"/>
  <c r="U9" i="30"/>
  <c r="V9" i="30"/>
  <c r="W9" i="30"/>
  <c r="X9" i="30"/>
  <c r="Y9" i="30"/>
  <c r="Z9" i="30"/>
  <c r="AA9" i="30"/>
  <c r="AB9" i="30"/>
  <c r="AC9" i="30"/>
  <c r="AD9" i="30"/>
  <c r="AE9" i="30"/>
  <c r="AF9" i="30"/>
  <c r="AG9" i="30"/>
  <c r="AH9" i="30"/>
  <c r="AI9" i="30"/>
  <c r="AJ9" i="30"/>
  <c r="G8" i="30"/>
  <c r="G9" i="30"/>
  <c r="G6" i="30"/>
  <c r="H6" i="30"/>
  <c r="I6" i="30"/>
  <c r="J6" i="30"/>
  <c r="K6" i="30"/>
  <c r="L6" i="30"/>
  <c r="M6" i="30"/>
  <c r="N6" i="30"/>
  <c r="O6" i="30"/>
  <c r="P6" i="30"/>
  <c r="Q6" i="30"/>
  <c r="R6" i="30"/>
  <c r="S6" i="30"/>
  <c r="T6" i="30"/>
  <c r="U6" i="30"/>
  <c r="V6" i="30"/>
  <c r="W6" i="30"/>
  <c r="X6" i="30"/>
  <c r="Y6" i="30"/>
  <c r="Z6" i="30"/>
  <c r="AA6" i="30"/>
  <c r="AB6" i="30"/>
  <c r="AC6" i="30"/>
  <c r="AD6" i="30"/>
  <c r="AE6" i="30"/>
  <c r="AF6" i="30"/>
  <c r="AG6" i="30"/>
  <c r="AH6" i="30"/>
  <c r="AI6" i="30"/>
  <c r="AJ6" i="30"/>
  <c r="G7" i="30"/>
  <c r="H7" i="30"/>
  <c r="I7" i="30"/>
  <c r="J7" i="30"/>
  <c r="K7" i="30"/>
  <c r="L7" i="30"/>
  <c r="M7" i="30"/>
  <c r="N7" i="30"/>
  <c r="O7" i="30"/>
  <c r="P7" i="30"/>
  <c r="Q7" i="30"/>
  <c r="R7" i="30"/>
  <c r="S7" i="30"/>
  <c r="T7" i="30"/>
  <c r="U7" i="30"/>
  <c r="V7" i="30"/>
  <c r="W7" i="30"/>
  <c r="X7" i="30"/>
  <c r="Y7" i="30"/>
  <c r="Z7" i="30"/>
  <c r="AA7" i="30"/>
  <c r="AB7" i="30"/>
  <c r="AC7" i="30"/>
  <c r="AD7" i="30"/>
  <c r="AE7" i="30"/>
  <c r="AF7" i="30"/>
  <c r="AG7" i="30"/>
  <c r="AH7" i="30"/>
  <c r="AI7" i="30"/>
  <c r="AJ7" i="30"/>
  <c r="G5" i="30"/>
  <c r="G4" i="30"/>
  <c r="H4" i="30" s="1"/>
  <c r="I4" i="30" s="1"/>
  <c r="J4" i="30" s="1"/>
  <c r="K4" i="30" s="1"/>
  <c r="L4" i="30" s="1"/>
  <c r="M4" i="30" s="1"/>
  <c r="N4" i="30" s="1"/>
  <c r="O4" i="30" s="1"/>
  <c r="P4" i="30" s="1"/>
  <c r="Q4" i="30" s="1"/>
  <c r="R4" i="30" s="1"/>
  <c r="S4" i="30" s="1"/>
  <c r="T4" i="30" s="1"/>
  <c r="U4" i="30" s="1"/>
  <c r="V4" i="30" s="1"/>
  <c r="W4" i="30" s="1"/>
  <c r="X4" i="30" s="1"/>
  <c r="Y4" i="30" s="1"/>
  <c r="Z4" i="30" s="1"/>
  <c r="AA4" i="30" s="1"/>
  <c r="AB4" i="30" s="1"/>
  <c r="AC4" i="30" s="1"/>
  <c r="AD4" i="30" s="1"/>
  <c r="AE4" i="30" s="1"/>
  <c r="AF4" i="30" s="1"/>
  <c r="AG4" i="30" s="1"/>
  <c r="AH4" i="30" s="1"/>
  <c r="AI4" i="30" s="1"/>
  <c r="AJ4" i="30" s="1"/>
  <c r="U22" i="28"/>
  <c r="K29" i="28"/>
  <c r="G4" i="28"/>
  <c r="H4" i="28" s="1"/>
  <c r="I4" i="28" s="1"/>
  <c r="J4" i="28" s="1"/>
  <c r="K4" i="28" s="1"/>
  <c r="L4" i="28" s="1"/>
  <c r="M4" i="28" s="1"/>
  <c r="N4" i="28" s="1"/>
  <c r="O4" i="28" s="1"/>
  <c r="P4" i="28" s="1"/>
  <c r="Q4" i="28" s="1"/>
  <c r="R4" i="28" s="1"/>
  <c r="S4" i="28" s="1"/>
  <c r="T4" i="28" s="1"/>
  <c r="U4" i="28" s="1"/>
  <c r="V4" i="28" s="1"/>
  <c r="W4" i="28" s="1"/>
  <c r="X4" i="28" s="1"/>
  <c r="Y4" i="28" s="1"/>
  <c r="Z4" i="28" s="1"/>
  <c r="AA4" i="28" s="1"/>
  <c r="AB4" i="28" s="1"/>
  <c r="AC4" i="28" s="1"/>
  <c r="AD4" i="28" s="1"/>
  <c r="AE4" i="28" s="1"/>
  <c r="AF4" i="28" s="1"/>
  <c r="AG4" i="28" s="1"/>
  <c r="AH4" i="28" s="1"/>
  <c r="AI4" i="28" s="1"/>
  <c r="AJ4" i="28" s="1"/>
  <c r="F34" i="30"/>
  <c r="F35" i="30" s="1"/>
  <c r="F22" i="30"/>
  <c r="F28" i="30" s="1"/>
  <c r="AJ22" i="28"/>
  <c r="AJ28" i="28" s="1"/>
  <c r="S22" i="28"/>
  <c r="S28" i="28" s="1"/>
  <c r="T22" i="28"/>
  <c r="T32" i="28" s="1"/>
  <c r="V22" i="28"/>
  <c r="V28" i="28" s="1"/>
  <c r="W22" i="28"/>
  <c r="W28" i="28" s="1"/>
  <c r="X22" i="28"/>
  <c r="X28" i="28" s="1"/>
  <c r="Y22" i="28"/>
  <c r="Y32" i="28" s="1"/>
  <c r="Z22" i="28"/>
  <c r="Z32" i="28" s="1"/>
  <c r="AA22" i="28"/>
  <c r="AA28" i="28" s="1"/>
  <c r="AB22" i="28"/>
  <c r="AB28" i="28" s="1"/>
  <c r="AC22" i="28"/>
  <c r="AC32" i="28" s="1"/>
  <c r="AD22" i="28"/>
  <c r="AD32" i="28" s="1"/>
  <c r="AE22" i="28"/>
  <c r="AE28" i="28" s="1"/>
  <c r="AE32" i="28"/>
  <c r="AF22" i="28"/>
  <c r="AF28" i="28" s="1"/>
  <c r="AG22" i="28"/>
  <c r="AG32" i="28" s="1"/>
  <c r="AH22" i="28"/>
  <c r="AH28" i="28" s="1"/>
  <c r="AI22" i="28"/>
  <c r="AI28" i="28" s="1"/>
  <c r="G22" i="28"/>
  <c r="G28" i="28" s="1"/>
  <c r="H22" i="28"/>
  <c r="H28" i="28" s="1"/>
  <c r="I22" i="28"/>
  <c r="J22" i="28"/>
  <c r="K22" i="28"/>
  <c r="K32" i="28" s="1"/>
  <c r="L22" i="28"/>
  <c r="L32" i="28" s="1"/>
  <c r="M22" i="28"/>
  <c r="M28" i="28" s="1"/>
  <c r="N22" i="28"/>
  <c r="N32" i="28" s="1"/>
  <c r="O22" i="28"/>
  <c r="O32" i="28" s="1"/>
  <c r="P22" i="28"/>
  <c r="P32" i="28" s="1"/>
  <c r="P28" i="28"/>
  <c r="Q22" i="28"/>
  <c r="R22" i="28"/>
  <c r="G34" i="30"/>
  <c r="G35" i="30" s="1"/>
  <c r="H34" i="30"/>
  <c r="H35" i="30" s="1"/>
  <c r="I34" i="30"/>
  <c r="I35" i="30" s="1"/>
  <c r="J34" i="30"/>
  <c r="J35" i="30" s="1"/>
  <c r="K34" i="30"/>
  <c r="K35" i="30" s="1"/>
  <c r="L34" i="30"/>
  <c r="L35" i="30" s="1"/>
  <c r="M34" i="30"/>
  <c r="N34" i="30"/>
  <c r="N35" i="30"/>
  <c r="O34" i="30"/>
  <c r="O35" i="30" s="1"/>
  <c r="P34" i="30"/>
  <c r="P35" i="30" s="1"/>
  <c r="Q34" i="30"/>
  <c r="Q35" i="30" s="1"/>
  <c r="R34" i="30"/>
  <c r="R35" i="30" s="1"/>
  <c r="S34" i="30"/>
  <c r="S35" i="30" s="1"/>
  <c r="T34" i="30"/>
  <c r="U34" i="30"/>
  <c r="U35" i="30" s="1"/>
  <c r="V34" i="30"/>
  <c r="V35" i="30" s="1"/>
  <c r="W34" i="30"/>
  <c r="X34" i="30"/>
  <c r="Y34" i="30"/>
  <c r="Z34" i="30"/>
  <c r="Z35" i="30" s="1"/>
  <c r="AA34" i="30"/>
  <c r="AA35" i="30" s="1"/>
  <c r="AB34" i="30"/>
  <c r="AC34" i="30"/>
  <c r="AC35" i="30" s="1"/>
  <c r="AD34" i="30"/>
  <c r="AD35" i="30" s="1"/>
  <c r="AE34" i="30"/>
  <c r="AF34" i="30"/>
  <c r="AF35" i="30" s="1"/>
  <c r="AG34" i="30"/>
  <c r="AH34" i="30"/>
  <c r="AH35" i="30"/>
  <c r="AI34" i="30"/>
  <c r="AI35" i="30" s="1"/>
  <c r="AI22" i="30"/>
  <c r="AI28" i="30" s="1"/>
  <c r="G22" i="30"/>
  <c r="G28" i="30" s="1"/>
  <c r="H22" i="30"/>
  <c r="H28" i="30" s="1"/>
  <c r="I22" i="30"/>
  <c r="I28" i="30" s="1"/>
  <c r="J22" i="30"/>
  <c r="J28" i="30" s="1"/>
  <c r="K22" i="30"/>
  <c r="K28" i="30" s="1"/>
  <c r="L22" i="30"/>
  <c r="L28" i="30" s="1"/>
  <c r="M22" i="30"/>
  <c r="M28" i="30" s="1"/>
  <c r="N22" i="30"/>
  <c r="N28" i="30" s="1"/>
  <c r="N36" i="30" s="1"/>
  <c r="O22" i="30"/>
  <c r="O28" i="30" s="1"/>
  <c r="P22" i="30"/>
  <c r="P28" i="30" s="1"/>
  <c r="Q22" i="30"/>
  <c r="Q28" i="30" s="1"/>
  <c r="R22" i="30"/>
  <c r="R28" i="30" s="1"/>
  <c r="S22" i="30"/>
  <c r="S28" i="30" s="1"/>
  <c r="T22" i="30"/>
  <c r="T28" i="30" s="1"/>
  <c r="T36" i="30" s="1"/>
  <c r="U22" i="30"/>
  <c r="U28" i="30" s="1"/>
  <c r="V22" i="30"/>
  <c r="V28" i="30" s="1"/>
  <c r="W22" i="30"/>
  <c r="W28" i="30" s="1"/>
  <c r="X22" i="30"/>
  <c r="X28" i="30" s="1"/>
  <c r="Y22" i="30"/>
  <c r="Y28" i="30" s="1"/>
  <c r="Z22" i="30"/>
  <c r="Z28" i="30" s="1"/>
  <c r="AA22" i="30"/>
  <c r="AA28" i="30" s="1"/>
  <c r="AB22" i="30"/>
  <c r="AB28" i="30" s="1"/>
  <c r="AB36" i="30" s="1"/>
  <c r="AC22" i="30"/>
  <c r="AC28" i="30" s="1"/>
  <c r="AD22" i="30"/>
  <c r="AD28" i="30" s="1"/>
  <c r="AE22" i="30"/>
  <c r="AE28" i="30" s="1"/>
  <c r="AF22" i="30"/>
  <c r="AF28" i="30" s="1"/>
  <c r="AG22" i="30"/>
  <c r="AG28" i="30" s="1"/>
  <c r="AH22" i="30"/>
  <c r="AH28" i="30" s="1"/>
  <c r="M35" i="30"/>
  <c r="T35" i="30"/>
  <c r="W35" i="30"/>
  <c r="X35" i="30"/>
  <c r="Y35" i="30"/>
  <c r="AB35" i="30"/>
  <c r="AE35" i="30"/>
  <c r="AG35" i="30"/>
  <c r="F22" i="28"/>
  <c r="F28" i="28" s="1"/>
  <c r="AJ22" i="30"/>
  <c r="AJ28" i="30" s="1"/>
  <c r="AJ34" i="30"/>
  <c r="AJ35" i="30" s="1"/>
  <c r="Z28" i="28"/>
  <c r="S28" i="34"/>
  <c r="AB28" i="34"/>
  <c r="AF32" i="28"/>
  <c r="V32" i="28"/>
  <c r="AB32" i="28"/>
  <c r="P28" i="34"/>
  <c r="AC32" i="34"/>
  <c r="Y32" i="34"/>
  <c r="AH32" i="34"/>
  <c r="O28" i="28"/>
  <c r="V28" i="34"/>
  <c r="V32" i="34"/>
  <c r="Y28" i="28"/>
  <c r="T37" i="34" l="1"/>
  <c r="U37" i="34" s="1"/>
  <c r="V37" i="34" s="1"/>
  <c r="W37" i="34" s="1"/>
  <c r="X37" i="34" s="1"/>
  <c r="Y37" i="34" s="1"/>
  <c r="Z37" i="34" s="1"/>
  <c r="AA37" i="34" s="1"/>
  <c r="AB37" i="34" s="1"/>
  <c r="AC37" i="34" s="1"/>
  <c r="AD37" i="34" s="1"/>
  <c r="AE37" i="34" s="1"/>
  <c r="AC28" i="28"/>
  <c r="AA32" i="28"/>
  <c r="G36" i="34"/>
  <c r="M36" i="30"/>
  <c r="Y36" i="30"/>
  <c r="X32" i="28"/>
  <c r="AI32" i="28"/>
  <c r="AH36" i="30"/>
  <c r="V36" i="30"/>
  <c r="AF36" i="30"/>
  <c r="J36" i="30"/>
  <c r="AE36" i="30"/>
  <c r="I32" i="28"/>
  <c r="AJ28" i="34"/>
  <c r="AJ36" i="34" s="1"/>
  <c r="I36" i="34"/>
  <c r="Q28" i="34"/>
  <c r="AE32" i="34"/>
  <c r="Z28" i="34"/>
  <c r="AF28" i="34"/>
  <c r="H36" i="34"/>
  <c r="F36" i="28"/>
  <c r="F37" i="28" s="1"/>
  <c r="AG36" i="30"/>
  <c r="X36" i="30"/>
  <c r="F36" i="30"/>
  <c r="F37" i="30" s="1"/>
  <c r="K36" i="30"/>
  <c r="L36" i="30"/>
  <c r="AJ36" i="30"/>
  <c r="AC36" i="30"/>
  <c r="U36" i="30"/>
  <c r="I36" i="30"/>
  <c r="W36" i="30"/>
  <c r="AD36" i="30"/>
  <c r="H36" i="30"/>
  <c r="S36" i="30"/>
  <c r="AI36" i="30"/>
  <c r="Q36" i="30"/>
  <c r="P36" i="30"/>
  <c r="Z36" i="30"/>
  <c r="O36" i="30"/>
  <c r="R36" i="30"/>
  <c r="AA36" i="30"/>
  <c r="G36" i="30"/>
  <c r="F36" i="34"/>
  <c r="F37" i="34" s="1"/>
  <c r="U28" i="34"/>
  <c r="T32" i="34"/>
  <c r="AD28" i="34"/>
  <c r="O29" i="34"/>
  <c r="J36" i="34"/>
  <c r="X32" i="34"/>
  <c r="O32" i="34"/>
  <c r="AA28" i="34"/>
  <c r="AI32" i="34"/>
  <c r="AI34" i="34" s="1"/>
  <c r="AI35" i="34" s="1"/>
  <c r="AI36" i="34" s="1"/>
  <c r="R28" i="34"/>
  <c r="AG32" i="34"/>
  <c r="K28" i="28"/>
  <c r="I28" i="28"/>
  <c r="AJ36" i="28"/>
  <c r="L28" i="28"/>
  <c r="AH32" i="28"/>
  <c r="T28" i="28"/>
  <c r="S32" i="28"/>
  <c r="M32" i="28"/>
  <c r="AJ32" i="28"/>
  <c r="AJ34" i="28" s="1"/>
  <c r="AJ35" i="28" s="1"/>
  <c r="G36" i="28"/>
  <c r="H36" i="28"/>
  <c r="W32" i="28"/>
  <c r="R28" i="28"/>
  <c r="R32" i="28"/>
  <c r="AG28" i="28"/>
  <c r="AD28" i="28"/>
  <c r="Q28" i="28"/>
  <c r="Q32" i="28"/>
  <c r="J28" i="28"/>
  <c r="J32" i="28"/>
  <c r="U32" i="28"/>
  <c r="U28" i="28"/>
  <c r="N28" i="28"/>
  <c r="G37" i="34" l="1"/>
  <c r="H37" i="34" s="1"/>
  <c r="I37" i="34"/>
  <c r="J37" i="34" s="1"/>
  <c r="G37" i="30"/>
  <c r="H37" i="30" s="1"/>
  <c r="I37" i="30" s="1"/>
  <c r="J37" i="30" s="1"/>
  <c r="K37" i="30" s="1"/>
  <c r="L37" i="30" s="1"/>
  <c r="M37" i="30" s="1"/>
  <c r="N37" i="30" s="1"/>
  <c r="O37" i="30" s="1"/>
  <c r="P37" i="30" s="1"/>
  <c r="Q37" i="30" s="1"/>
  <c r="R37" i="30" s="1"/>
  <c r="S37" i="30" s="1"/>
  <c r="T37" i="30" s="1"/>
  <c r="U37" i="30" s="1"/>
  <c r="V37" i="30" s="1"/>
  <c r="W37" i="30" s="1"/>
  <c r="X37" i="30" s="1"/>
  <c r="Y37" i="30" s="1"/>
  <c r="Z37" i="30" s="1"/>
  <c r="AA37" i="30" s="1"/>
  <c r="AB37" i="30" s="1"/>
  <c r="AC37" i="30" s="1"/>
  <c r="AD37" i="30" s="1"/>
  <c r="AE37" i="30" s="1"/>
  <c r="AF37" i="30" s="1"/>
  <c r="AG37" i="30" s="1"/>
  <c r="AH37" i="30" s="1"/>
  <c r="AI37" i="30" s="1"/>
  <c r="AJ37" i="30" s="1"/>
  <c r="G37" i="28"/>
  <c r="H37" i="28" s="1"/>
  <c r="AI37" i="34" l="1"/>
  <c r="AJ37" i="34" s="1"/>
  <c r="AJ37" i="28"/>
</calcChain>
</file>

<file path=xl/sharedStrings.xml><?xml version="1.0" encoding="utf-8"?>
<sst xmlns="http://schemas.openxmlformats.org/spreadsheetml/2006/main" count="166" uniqueCount="62">
  <si>
    <t>配　偶　者</t>
    <rPh sb="0" eb="1">
      <t>クバ</t>
    </rPh>
    <rPh sb="2" eb="3">
      <t>グウ</t>
    </rPh>
    <rPh sb="4" eb="5">
      <t>シャ</t>
    </rPh>
    <phoneticPr fontId="2"/>
  </si>
  <si>
    <t>その他の収入</t>
    <rPh sb="2" eb="3">
      <t>タ</t>
    </rPh>
    <rPh sb="4" eb="6">
      <t>シュウニュウ</t>
    </rPh>
    <phoneticPr fontId="2"/>
  </si>
  <si>
    <t>海外旅行</t>
    <rPh sb="0" eb="2">
      <t>カイガイ</t>
    </rPh>
    <rPh sb="2" eb="4">
      <t>リョコウ</t>
    </rPh>
    <phoneticPr fontId="2"/>
  </si>
  <si>
    <t>金婚式</t>
    <rPh sb="0" eb="3">
      <t>キンコンシキ</t>
    </rPh>
    <phoneticPr fontId="2"/>
  </si>
  <si>
    <t>長男結婚</t>
    <rPh sb="0" eb="2">
      <t>チョウナン</t>
    </rPh>
    <rPh sb="2" eb="4">
      <t>ケッコン</t>
    </rPh>
    <phoneticPr fontId="2"/>
  </si>
  <si>
    <t>年　齢</t>
    <rPh sb="0" eb="1">
      <t>トシ</t>
    </rPh>
    <rPh sb="2" eb="3">
      <t>ヨワイ</t>
    </rPh>
    <phoneticPr fontId="2"/>
  </si>
  <si>
    <t>公的年金</t>
    <rPh sb="0" eb="2">
      <t>コウテキ</t>
    </rPh>
    <rPh sb="2" eb="4">
      <t>ネンキン</t>
    </rPh>
    <phoneticPr fontId="2"/>
  </si>
  <si>
    <t>現在</t>
    <rPh sb="0" eb="2">
      <t>ゲンザイ</t>
    </rPh>
    <phoneticPr fontId="2"/>
  </si>
  <si>
    <t>我が家の
ライフイベント</t>
    <rPh sb="0" eb="1">
      <t>ワ</t>
    </rPh>
    <rPh sb="2" eb="3">
      <t>ヤ</t>
    </rPh>
    <phoneticPr fontId="2"/>
  </si>
  <si>
    <t>本 人</t>
    <rPh sb="0" eb="1">
      <t>ホン</t>
    </rPh>
    <rPh sb="2" eb="3">
      <t>ヒト</t>
    </rPh>
    <phoneticPr fontId="2"/>
  </si>
  <si>
    <t>税金と社会保険料</t>
    <rPh sb="0" eb="2">
      <t>ゼイキン</t>
    </rPh>
    <rPh sb="3" eb="5">
      <t>シャカイ</t>
    </rPh>
    <rPh sb="5" eb="8">
      <t>ホケンリョウ</t>
    </rPh>
    <phoneticPr fontId="2"/>
  </si>
  <si>
    <t>ローン返済</t>
    <rPh sb="3" eb="5">
      <t>ヘンサイ</t>
    </rPh>
    <phoneticPr fontId="2"/>
  </si>
  <si>
    <t>小規模リフォーム</t>
    <rPh sb="0" eb="3">
      <t>ショウキボ</t>
    </rPh>
    <phoneticPr fontId="2"/>
  </si>
  <si>
    <t>給与・賞与</t>
    <rPh sb="0" eb="2">
      <t>キュウヨ</t>
    </rPh>
    <rPh sb="3" eb="5">
      <t>ショウヨ</t>
    </rPh>
    <phoneticPr fontId="2"/>
  </si>
  <si>
    <t>大規模リフォーム</t>
    <rPh sb="0" eb="3">
      <t>ダイキボ</t>
    </rPh>
    <phoneticPr fontId="2"/>
  </si>
  <si>
    <t>基礎年金</t>
    <rPh sb="0" eb="2">
      <t>キソ</t>
    </rPh>
    <rPh sb="2" eb="4">
      <t>ネンキン</t>
    </rPh>
    <phoneticPr fontId="2"/>
  </si>
  <si>
    <t>厚生年金</t>
    <rPh sb="0" eb="2">
      <t>コウセイ</t>
    </rPh>
    <rPh sb="2" eb="4">
      <t>ネンキン</t>
    </rPh>
    <phoneticPr fontId="2"/>
  </si>
  <si>
    <t>資産残高</t>
    <rPh sb="0" eb="2">
      <t>シサン</t>
    </rPh>
    <rPh sb="2" eb="4">
      <t>ザンダカ</t>
    </rPh>
    <phoneticPr fontId="2"/>
  </si>
  <si>
    <t>長期家計プランワークシート（キャッシュフロー表）</t>
    <rPh sb="0" eb="4">
      <t>チョウキカケイ</t>
    </rPh>
    <rPh sb="22" eb="23">
      <t>ヒョウ</t>
    </rPh>
    <phoneticPr fontId="2"/>
  </si>
  <si>
    <t>年</t>
    <rPh sb="0" eb="1">
      <t>ネン</t>
    </rPh>
    <phoneticPr fontId="2"/>
  </si>
  <si>
    <t>支 出</t>
    <rPh sb="0" eb="1">
      <t>ササ</t>
    </rPh>
    <rPh sb="2" eb="3">
      <t>デ</t>
    </rPh>
    <phoneticPr fontId="2"/>
  </si>
  <si>
    <t>収　  入</t>
    <rPh sb="0" eb="1">
      <t>オサム</t>
    </rPh>
    <rPh sb="4" eb="5">
      <t>イリ</t>
    </rPh>
    <phoneticPr fontId="2"/>
  </si>
  <si>
    <t>子女からの食費</t>
    <rPh sb="0" eb="2">
      <t>シジョ</t>
    </rPh>
    <rPh sb="5" eb="7">
      <t>ショクヒ</t>
    </rPh>
    <phoneticPr fontId="2"/>
  </si>
  <si>
    <t>海外旅行</t>
  </si>
  <si>
    <t>一郎（世帯主）</t>
    <rPh sb="0" eb="2">
      <t>イチロウ</t>
    </rPh>
    <rPh sb="3" eb="6">
      <t>セタイヌシ</t>
    </rPh>
    <phoneticPr fontId="2"/>
  </si>
  <si>
    <t>華子（配偶者）</t>
    <rPh sb="0" eb="2">
      <t>ハナコ</t>
    </rPh>
    <rPh sb="3" eb="6">
      <t>ハイグウシャ</t>
    </rPh>
    <phoneticPr fontId="2"/>
  </si>
  <si>
    <t>翔太（長男）</t>
    <rPh sb="0" eb="2">
      <t>ショウタ</t>
    </rPh>
    <rPh sb="3" eb="5">
      <t>チョウナン</t>
    </rPh>
    <phoneticPr fontId="2"/>
  </si>
  <si>
    <t>美香（長女）</t>
    <rPh sb="0" eb="2">
      <t>ミカ</t>
    </rPh>
    <rPh sb="3" eb="5">
      <t>チョウジョ</t>
    </rPh>
    <phoneticPr fontId="2"/>
  </si>
  <si>
    <t>長女大学卒業</t>
    <rPh sb="0" eb="2">
      <t>チョウジョ</t>
    </rPh>
    <rPh sb="2" eb="4">
      <t>ダイガク</t>
    </rPh>
    <rPh sb="4" eb="6">
      <t>ソツギョウ</t>
    </rPh>
    <phoneticPr fontId="2"/>
  </si>
  <si>
    <t>長女就職</t>
    <rPh sb="0" eb="2">
      <t>チョウジョ</t>
    </rPh>
    <rPh sb="2" eb="4">
      <t>シュウショク</t>
    </rPh>
    <phoneticPr fontId="2"/>
  </si>
  <si>
    <r>
      <t>保険料</t>
    </r>
    <r>
      <rPr>
        <sz val="9"/>
        <rFont val="ＭＳ 明朝"/>
        <family val="1"/>
        <charset val="128"/>
      </rPr>
      <t>（生命保険等）</t>
    </r>
    <rPh sb="0" eb="3">
      <t>ホケンリョウ</t>
    </rPh>
    <rPh sb="4" eb="6">
      <t>セイメイ</t>
    </rPh>
    <rPh sb="6" eb="8">
      <t>ホケン</t>
    </rPh>
    <rPh sb="8" eb="9">
      <t>トウ</t>
    </rPh>
    <phoneticPr fontId="2"/>
  </si>
  <si>
    <r>
      <t>ライフイベント費</t>
    </r>
    <r>
      <rPr>
        <b/>
        <sz val="14"/>
        <color indexed="10"/>
        <rFont val="Arial Black"/>
        <family val="2"/>
      </rPr>
      <t xml:space="preserve"> </t>
    </r>
    <rPh sb="7" eb="8">
      <t>ヒ</t>
    </rPh>
    <phoneticPr fontId="2"/>
  </si>
  <si>
    <r>
      <t>支出小計</t>
    </r>
    <r>
      <rPr>
        <sz val="14"/>
        <rFont val="Arial Black"/>
        <family val="2"/>
      </rPr>
      <t/>
    </r>
    <rPh sb="0" eb="1">
      <t>ササ</t>
    </rPh>
    <rPh sb="1" eb="2">
      <t>デ</t>
    </rPh>
    <rPh sb="2" eb="4">
      <t>ショウケイ</t>
    </rPh>
    <phoneticPr fontId="2"/>
  </si>
  <si>
    <r>
      <t>収入合計</t>
    </r>
    <r>
      <rPr>
        <sz val="14"/>
        <rFont val="Arial Black"/>
        <family val="2"/>
      </rPr>
      <t xml:space="preserve"> </t>
    </r>
    <rPh sb="0" eb="1">
      <t>オサム</t>
    </rPh>
    <rPh sb="1" eb="2">
      <t>イリ</t>
    </rPh>
    <rPh sb="2" eb="3">
      <t>ゴウ</t>
    </rPh>
    <rPh sb="3" eb="4">
      <t>ケイ</t>
    </rPh>
    <phoneticPr fontId="2"/>
  </si>
  <si>
    <t>加給年金/振替加算</t>
    <rPh sb="0" eb="2">
      <t>カキュウ</t>
    </rPh>
    <rPh sb="2" eb="4">
      <t>ネンキン</t>
    </rPh>
    <rPh sb="5" eb="7">
      <t>フリカエ</t>
    </rPh>
    <rPh sb="7" eb="9">
      <t>カサン</t>
    </rPh>
    <phoneticPr fontId="2"/>
  </si>
  <si>
    <t>日常生活費</t>
    <rPh sb="0" eb="2">
      <t>ニチジョウ</t>
    </rPh>
    <rPh sb="2" eb="4">
      <t>セイカツ</t>
    </rPh>
    <rPh sb="4" eb="5">
      <t>ヒ</t>
    </rPh>
    <phoneticPr fontId="2"/>
  </si>
  <si>
    <t>教育費</t>
    <rPh sb="0" eb="3">
      <t>キョウイクヒ</t>
    </rPh>
    <phoneticPr fontId="2"/>
  </si>
  <si>
    <t>収入小計</t>
    <rPh sb="0" eb="2">
      <t>シュウニュウ</t>
    </rPh>
    <rPh sb="2" eb="4">
      <t>ショウケイ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</si>
  <si>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</si>
  <si>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</si>
  <si>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</si>
  <si>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</si>
  <si>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</si>
  <si>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r>
      <t>支出合計</t>
    </r>
    <r>
      <rPr>
        <sz val="14"/>
        <rFont val="Arial Black"/>
        <family val="2"/>
      </rPr>
      <t xml:space="preserve"> </t>
    </r>
    <r>
      <rPr>
        <b/>
        <sz val="14"/>
        <color indexed="12"/>
        <rFont val="Arial Black"/>
        <family val="2"/>
      </rPr>
      <t>(</t>
    </r>
    <r>
      <rPr>
        <b/>
        <sz val="14"/>
        <color indexed="12"/>
        <rFont val="ＭＳ ゴシック"/>
        <family val="3"/>
        <charset val="128"/>
      </rPr>
      <t>①</t>
    </r>
    <r>
      <rPr>
        <b/>
        <sz val="14"/>
        <color indexed="12"/>
        <rFont val="Arial Black"/>
        <family val="2"/>
      </rPr>
      <t>+</t>
    </r>
    <r>
      <rPr>
        <b/>
        <sz val="14"/>
        <color indexed="12"/>
        <rFont val="ＭＳ ゴシック"/>
        <family val="3"/>
        <charset val="128"/>
      </rPr>
      <t>④</t>
    </r>
    <r>
      <rPr>
        <b/>
        <sz val="14"/>
        <color indexed="12"/>
        <rFont val="Arial Black"/>
        <family val="2"/>
      </rPr>
      <t>)</t>
    </r>
    <rPh sb="0" eb="2">
      <t>シシュツ</t>
    </rPh>
    <rPh sb="2" eb="4">
      <t>ゴウケイ</t>
    </rPh>
    <phoneticPr fontId="2"/>
  </si>
  <si>
    <r>
      <t>収支差額</t>
    </r>
    <r>
      <rPr>
        <b/>
        <sz val="14"/>
        <color indexed="12"/>
        <rFont val="Century"/>
        <family val="1"/>
      </rPr>
      <t xml:space="preserve"> (</t>
    </r>
    <r>
      <rPr>
        <b/>
        <sz val="14"/>
        <color indexed="12"/>
        <rFont val="ＭＳ ゴシック"/>
        <family val="3"/>
        <charset val="128"/>
      </rPr>
      <t>③</t>
    </r>
    <r>
      <rPr>
        <b/>
        <sz val="14"/>
        <color indexed="12"/>
        <rFont val="Century"/>
        <family val="1"/>
      </rPr>
      <t>-</t>
    </r>
    <r>
      <rPr>
        <b/>
        <sz val="14"/>
        <color indexed="12"/>
        <rFont val="ＭＳ ゴシック"/>
        <family val="3"/>
        <charset val="128"/>
      </rPr>
      <t>⑤</t>
    </r>
    <r>
      <rPr>
        <b/>
        <sz val="14"/>
        <color indexed="12"/>
        <rFont val="Century"/>
        <family val="1"/>
      </rPr>
      <t>)</t>
    </r>
    <rPh sb="0" eb="1">
      <t>オサム</t>
    </rPh>
    <rPh sb="1" eb="2">
      <t>ササ</t>
    </rPh>
    <rPh sb="2" eb="3">
      <t>サ</t>
    </rPh>
    <rPh sb="3" eb="4">
      <t>ガク</t>
    </rPh>
    <phoneticPr fontId="2"/>
  </si>
  <si>
    <t>定年退職・再雇用</t>
    <rPh sb="0" eb="2">
      <t>テイネン</t>
    </rPh>
    <rPh sb="2" eb="4">
      <t>タイショク</t>
    </rPh>
    <rPh sb="5" eb="8">
      <t>サイコヨウ</t>
    </rPh>
    <phoneticPr fontId="2"/>
  </si>
  <si>
    <t>車の買い替え</t>
  </si>
  <si>
    <t>本人（男）：　昭和38年5月2日生まれ</t>
    <rPh sb="0" eb="2">
      <t>ホンニン</t>
    </rPh>
    <rPh sb="3" eb="4">
      <t>オトコ</t>
    </rPh>
    <rPh sb="7" eb="9">
      <t>ショウワ</t>
    </rPh>
    <rPh sb="11" eb="12">
      <t>ネン</t>
    </rPh>
    <rPh sb="13" eb="14">
      <t>ガツ</t>
    </rPh>
    <rPh sb="15" eb="16">
      <t>ニチ</t>
    </rPh>
    <rPh sb="16" eb="17">
      <t>ウ</t>
    </rPh>
    <phoneticPr fontId="2"/>
  </si>
  <si>
    <t>配偶者（女）：昭和40年7月30日生まれ</t>
    <rPh sb="0" eb="3">
      <t>ハイグウシャ</t>
    </rPh>
    <rPh sb="4" eb="5">
      <t>オンナ</t>
    </rPh>
    <rPh sb="7" eb="9">
      <t>ショウワ</t>
    </rPh>
    <rPh sb="11" eb="12">
      <t>ネン</t>
    </rPh>
    <rPh sb="13" eb="14">
      <t>ガツ</t>
    </rPh>
    <rPh sb="16" eb="17">
      <t>ニチ</t>
    </rPh>
    <rPh sb="17" eb="18">
      <t>ウ</t>
    </rPh>
    <phoneticPr fontId="2"/>
  </si>
  <si>
    <r>
      <t>長期家計プランワークシート（キャッシュフロー表）</t>
    </r>
    <r>
      <rPr>
        <sz val="20"/>
        <color indexed="10"/>
        <rFont val="HG明朝E"/>
        <family val="1"/>
        <charset val="128"/>
      </rPr>
      <t>【改善例】</t>
    </r>
    <rPh sb="0" eb="4">
      <t>チョウキカケイ</t>
    </rPh>
    <rPh sb="22" eb="23">
      <t>ヒョウ</t>
    </rPh>
    <rPh sb="25" eb="27">
      <t>カイゼン</t>
    </rPh>
    <rPh sb="27" eb="28">
      <t>レイ</t>
    </rPh>
    <phoneticPr fontId="2"/>
  </si>
  <si>
    <r>
      <t>長期家計プランワークシート（キャッシュフロー表）　</t>
    </r>
    <r>
      <rPr>
        <sz val="20"/>
        <color indexed="10"/>
        <rFont val="HG明朝E"/>
        <family val="1"/>
        <charset val="128"/>
      </rPr>
      <t>【記入例】</t>
    </r>
    <rPh sb="0" eb="4">
      <t>チョウキカケイ</t>
    </rPh>
    <rPh sb="22" eb="23">
      <t>ヒョウ</t>
    </rPh>
    <rPh sb="26" eb="28">
      <t>キニュウ</t>
    </rPh>
    <rPh sb="28" eb="29">
      <t>レイ</t>
    </rPh>
    <phoneticPr fontId="2"/>
  </si>
  <si>
    <t>③</t>
    <phoneticPr fontId="2"/>
  </si>
  <si>
    <t>⑤</t>
    <phoneticPr fontId="2"/>
  </si>
  <si>
    <t>長女結婚</t>
  </si>
  <si>
    <t>車の買い替え</t>
    <rPh sb="0" eb="1">
      <t>クルマ</t>
    </rPh>
    <rPh sb="2" eb="3">
      <t>カ</t>
    </rPh>
    <rPh sb="4" eb="5">
      <t>カ</t>
    </rPh>
    <phoneticPr fontId="2"/>
  </si>
  <si>
    <t>企業年金</t>
    <rPh sb="0" eb="4">
      <t>キギョウネンキン</t>
    </rPh>
    <phoneticPr fontId="2"/>
  </si>
  <si>
    <t>DC+退職金</t>
    <rPh sb="3" eb="6">
      <t>タイショクキン</t>
    </rPh>
    <phoneticPr fontId="2"/>
  </si>
  <si>
    <t>iDeCoやその他の臨時収入</t>
    <rPh sb="8" eb="9">
      <t>タ</t>
    </rPh>
    <rPh sb="10" eb="14">
      <t>リンジシュウニュウ</t>
    </rPh>
    <phoneticPr fontId="2"/>
  </si>
  <si>
    <t>iDeCoやその他の
臨時収入</t>
    <rPh sb="8" eb="9">
      <t>タ</t>
    </rPh>
    <rPh sb="11" eb="15">
      <t>リンジシュウニュウ</t>
    </rPh>
    <phoneticPr fontId="2"/>
  </si>
  <si>
    <t>配偶者の老齢厚生年金受給開始
海外旅行</t>
    <rPh sb="0" eb="3">
      <t>ハイグウシャ</t>
    </rPh>
    <rPh sb="4" eb="6">
      <t>ロウレイ</t>
    </rPh>
    <rPh sb="6" eb="8">
      <t>コウセイ</t>
    </rPh>
    <rPh sb="8" eb="10">
      <t>ネンキン</t>
    </rPh>
    <rPh sb="10" eb="14">
      <t>ジュキュウカイシ</t>
    </rPh>
    <rPh sb="15" eb="17">
      <t>カイガイ</t>
    </rPh>
    <rPh sb="17" eb="19">
      <t>リョコウ</t>
    </rPh>
    <phoneticPr fontId="2"/>
  </si>
  <si>
    <t>完全退職・老齢基礎年金受給開始</t>
    <rPh sb="5" eb="7">
      <t>ロウレイ</t>
    </rPh>
    <rPh sb="7" eb="9">
      <t>キソ</t>
    </rPh>
    <phoneticPr fontId="2"/>
  </si>
  <si>
    <t>配偶者の老齢基礎年金受給開始</t>
    <rPh sb="0" eb="3">
      <t>ハイグウシャ</t>
    </rPh>
    <rPh sb="4" eb="6">
      <t>ロウレイ</t>
    </rPh>
    <rPh sb="6" eb="10">
      <t>キソネンキン</t>
    </rPh>
    <rPh sb="10" eb="14">
      <t>ジュキュウカイシ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</si>
</sst>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&quot;▲ &quot;0"/>
    <numFmt numFmtId="177" formatCode="##&quot;年後&quot;"/>
    <numFmt numFmtId="178" formatCode="0_ ;[Red]\-0\ 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Arial"/>
      <family val="2"/>
    </font>
    <font>
      <sz val="12"/>
      <name val="Arial"/>
      <family val="2"/>
    </font>
    <font>
      <b/>
      <sz val="9"/>
      <name val="平成明朝"/>
      <family val="1"/>
      <charset val="128"/>
    </font>
    <font>
      <sz val="13"/>
      <name val="Arial"/>
      <family val="2"/>
    </font>
    <font>
      <sz val="12"/>
      <name val="ＭＳ Ｐゴシック"/>
      <family val="3"/>
      <charset val="128"/>
    </font>
    <font>
      <sz val="9.5"/>
      <name val="ＭＳ Ｐゴシック"/>
      <family val="3"/>
      <charset val="128"/>
    </font>
    <font>
      <b/>
      <sz val="9.5"/>
      <name val="ＭＳ Ｐゴシック"/>
      <family val="3"/>
      <charset val="128"/>
    </font>
    <font>
      <sz val="20"/>
      <name val="HG明朝E"/>
      <family val="1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Arial Black"/>
      <family val="2"/>
    </font>
    <font>
      <b/>
      <sz val="14"/>
      <color indexed="10"/>
      <name val="Arial Black"/>
      <family val="2"/>
    </font>
    <font>
      <b/>
      <sz val="14"/>
      <color indexed="12"/>
      <name val="ＭＳ ゴシック"/>
      <family val="3"/>
      <charset val="128"/>
    </font>
    <font>
      <b/>
      <sz val="14"/>
      <color indexed="12"/>
      <name val="Arial Black"/>
      <family val="2"/>
    </font>
    <font>
      <sz val="20"/>
      <color indexed="10"/>
      <name val="HG明朝E"/>
      <family val="1"/>
      <charset val="128"/>
    </font>
    <font>
      <b/>
      <sz val="14"/>
      <color indexed="12"/>
      <name val="Century"/>
      <family val="1"/>
    </font>
    <font>
      <sz val="13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color rgb="FFFF0000"/>
      <name val="Arial"/>
      <family val="2"/>
    </font>
    <font>
      <sz val="14"/>
      <color rgb="FF0000FF"/>
      <name val="HGSｺﾞｼｯｸE"/>
      <family val="3"/>
      <charset val="128"/>
    </font>
    <font>
      <sz val="9.5"/>
      <color theme="1"/>
      <name val="ＭＳ Ｐゴシック"/>
      <family val="3"/>
      <charset val="128"/>
    </font>
    <font>
      <b/>
      <sz val="14"/>
      <color rgb="FFFF0000"/>
      <name val="Arial"/>
      <family val="2"/>
    </font>
    <font>
      <b/>
      <sz val="13"/>
      <color rgb="FFFF0000"/>
      <name val="Arial"/>
      <family val="2"/>
    </font>
    <font>
      <b/>
      <sz val="12"/>
      <color rgb="FFFF0000"/>
      <name val="ＭＳ 明朝"/>
      <family val="1"/>
      <charset val="128"/>
    </font>
    <font>
      <sz val="9"/>
      <name val="Arial"/>
      <family val="2"/>
    </font>
    <font>
      <sz val="11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66CC"/>
      </left>
      <right style="thin">
        <color indexed="64"/>
      </right>
      <top style="medium">
        <color rgb="FFFF66CC"/>
      </top>
      <bottom style="medium">
        <color rgb="FFFF66CC"/>
      </bottom>
      <diagonal/>
    </border>
    <border>
      <left style="thin">
        <color indexed="64"/>
      </left>
      <right style="thin">
        <color indexed="64"/>
      </right>
      <top style="medium">
        <color rgb="FFFF66CC"/>
      </top>
      <bottom style="medium">
        <color rgb="FFFF66CC"/>
      </bottom>
      <diagonal/>
    </border>
    <border>
      <left style="medium">
        <color rgb="FF9900CC"/>
      </left>
      <right style="thin">
        <color indexed="64"/>
      </right>
      <top style="medium">
        <color rgb="FF9900CC"/>
      </top>
      <bottom style="medium">
        <color rgb="FF9900CC"/>
      </bottom>
      <diagonal/>
    </border>
    <border>
      <left style="thin">
        <color indexed="64"/>
      </left>
      <right style="thin">
        <color indexed="64"/>
      </right>
      <top style="medium">
        <color rgb="FF9900CC"/>
      </top>
      <bottom style="medium">
        <color rgb="FF9900CC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9900CC"/>
      </top>
      <bottom style="medium">
        <color rgb="FF9900CC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7">
    <xf numFmtId="0" fontId="0" fillId="0" borderId="0" xfId="0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177" fontId="4" fillId="3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4" fillId="4" borderId="2" xfId="0" applyNumberFormat="1" applyFont="1" applyFill="1" applyBorder="1" applyAlignment="1">
      <alignment horizontal="center" vertical="center"/>
    </xf>
    <xf numFmtId="177" fontId="4" fillId="3" borderId="3" xfId="0" applyNumberFormat="1" applyFont="1" applyFill="1" applyBorder="1" applyAlignment="1">
      <alignment horizontal="center" vertical="center"/>
    </xf>
    <xf numFmtId="0" fontId="4" fillId="4" borderId="4" xfId="0" applyNumberFormat="1" applyFont="1" applyFill="1" applyBorder="1" applyAlignment="1">
      <alignment horizontal="center" vertical="center"/>
    </xf>
    <xf numFmtId="176" fontId="12" fillId="0" borderId="5" xfId="1" applyNumberFormat="1" applyFont="1" applyFill="1" applyBorder="1" applyAlignment="1">
      <alignment horizontal="center" vertical="center"/>
    </xf>
    <xf numFmtId="176" fontId="12" fillId="0" borderId="6" xfId="1" applyNumberFormat="1" applyFont="1" applyFill="1" applyBorder="1" applyAlignment="1">
      <alignment horizontal="center" vertical="center"/>
    </xf>
    <xf numFmtId="176" fontId="12" fillId="0" borderId="7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176" fontId="9" fillId="5" borderId="2" xfId="1" applyNumberFormat="1" applyFont="1" applyFill="1" applyBorder="1" applyAlignment="1">
      <alignment vertical="center" textRotation="255" wrapText="1" shrinkToFit="1"/>
    </xf>
    <xf numFmtId="176" fontId="9" fillId="5" borderId="2" xfId="1" applyNumberFormat="1" applyFont="1" applyFill="1" applyBorder="1" applyAlignment="1">
      <alignment vertical="center" textRotation="255" wrapText="1"/>
    </xf>
    <xf numFmtId="0" fontId="4" fillId="2" borderId="0" xfId="0" applyFont="1" applyFill="1" applyAlignment="1">
      <alignment horizontal="center" vertical="center"/>
    </xf>
    <xf numFmtId="0" fontId="25" fillId="6" borderId="7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6" fillId="4" borderId="8" xfId="0" applyFont="1" applyFill="1" applyBorder="1" applyAlignment="1">
      <alignment horizontal="left" vertical="center" wrapText="1"/>
    </xf>
    <xf numFmtId="38" fontId="12" fillId="2" borderId="9" xfId="1" applyFont="1" applyFill="1" applyBorder="1" applyAlignment="1">
      <alignment vertical="center"/>
    </xf>
    <xf numFmtId="176" fontId="6" fillId="5" borderId="2" xfId="1" applyNumberFormat="1" applyFont="1" applyFill="1" applyBorder="1" applyAlignment="1">
      <alignment vertical="center" textRotation="255"/>
    </xf>
    <xf numFmtId="176" fontId="10" fillId="5" borderId="2" xfId="1" applyNumberFormat="1" applyFont="1" applyFill="1" applyBorder="1" applyAlignment="1">
      <alignment vertical="center" textRotation="255" wrapText="1"/>
    </xf>
    <xf numFmtId="176" fontId="27" fillId="5" borderId="2" xfId="1" applyNumberFormat="1" applyFont="1" applyFill="1" applyBorder="1" applyAlignment="1">
      <alignment vertical="center" textRotation="255" wrapText="1"/>
    </xf>
    <xf numFmtId="176" fontId="9" fillId="5" borderId="2" xfId="1" applyNumberFormat="1" applyFont="1" applyFill="1" applyBorder="1" applyAlignment="1">
      <alignment vertical="center" textRotation="255"/>
    </xf>
    <xf numFmtId="176" fontId="9" fillId="5" borderId="10" xfId="1" applyNumberFormat="1" applyFont="1" applyFill="1" applyBorder="1" applyAlignment="1">
      <alignment vertical="center" textRotation="255"/>
    </xf>
    <xf numFmtId="176" fontId="5" fillId="0" borderId="8" xfId="1" applyNumberFormat="1" applyFont="1" applyFill="1" applyBorder="1" applyAlignment="1">
      <alignment horizontal="center" vertical="center"/>
    </xf>
    <xf numFmtId="176" fontId="5" fillId="0" borderId="11" xfId="1" applyNumberFormat="1" applyFont="1" applyFill="1" applyBorder="1" applyAlignment="1">
      <alignment horizontal="center" vertical="center"/>
    </xf>
    <xf numFmtId="176" fontId="5" fillId="0" borderId="12" xfId="1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shrinkToFit="1"/>
    </xf>
    <xf numFmtId="0" fontId="28" fillId="2" borderId="7" xfId="0" applyFont="1" applyFill="1" applyBorder="1" applyAlignment="1">
      <alignment horizontal="center" vertical="center" shrinkToFit="1"/>
    </xf>
    <xf numFmtId="0" fontId="28" fillId="2" borderId="8" xfId="0" applyFont="1" applyFill="1" applyBorder="1" applyAlignment="1">
      <alignment horizontal="center" vertical="center" shrinkToFit="1"/>
    </xf>
    <xf numFmtId="0" fontId="28" fillId="2" borderId="3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Continuous" vertical="center" shrinkToFit="1"/>
    </xf>
    <xf numFmtId="0" fontId="15" fillId="2" borderId="14" xfId="0" applyFont="1" applyFill="1" applyBorder="1" applyAlignment="1">
      <alignment horizontal="centerContinuous" vertical="center"/>
    </xf>
    <xf numFmtId="0" fontId="16" fillId="4" borderId="13" xfId="0" applyFont="1" applyFill="1" applyBorder="1" applyAlignment="1">
      <alignment horizontal="centerContinuous" vertical="center" shrinkToFit="1"/>
    </xf>
    <xf numFmtId="0" fontId="16" fillId="4" borderId="15" xfId="0" applyFont="1" applyFill="1" applyBorder="1" applyAlignment="1">
      <alignment horizontal="centerContinuous" vertical="center" shrinkToFit="1"/>
    </xf>
    <xf numFmtId="0" fontId="16" fillId="0" borderId="0" xfId="0" applyFont="1"/>
    <xf numFmtId="0" fontId="15" fillId="2" borderId="16" xfId="0" applyFont="1" applyFill="1" applyBorder="1" applyAlignment="1">
      <alignment horizontal="left" vertical="center"/>
    </xf>
    <xf numFmtId="178" fontId="7" fillId="0" borderId="3" xfId="1" applyNumberFormat="1" applyFont="1" applyFill="1" applyBorder="1" applyAlignment="1">
      <alignment vertical="center"/>
    </xf>
    <xf numFmtId="178" fontId="7" fillId="0" borderId="1" xfId="1" applyNumberFormat="1" applyFont="1" applyBorder="1" applyAlignment="1">
      <alignment vertical="center"/>
    </xf>
    <xf numFmtId="178" fontId="7" fillId="0" borderId="17" xfId="1" applyNumberFormat="1" applyFont="1" applyBorder="1" applyAlignment="1">
      <alignment vertical="center"/>
    </xf>
    <xf numFmtId="178" fontId="7" fillId="0" borderId="7" xfId="1" applyNumberFormat="1" applyFont="1" applyFill="1" applyBorder="1" applyAlignment="1">
      <alignment vertical="center"/>
    </xf>
    <xf numFmtId="178" fontId="7" fillId="0" borderId="5" xfId="1" applyNumberFormat="1" applyFont="1" applyFill="1" applyBorder="1" applyAlignment="1">
      <alignment vertical="center"/>
    </xf>
    <xf numFmtId="178" fontId="7" fillId="0" borderId="6" xfId="1" applyNumberFormat="1" applyFont="1" applyFill="1" applyBorder="1" applyAlignment="1">
      <alignment vertical="center"/>
    </xf>
    <xf numFmtId="178" fontId="7" fillId="0" borderId="5" xfId="1" applyNumberFormat="1" applyFont="1" applyFill="1" applyBorder="1" applyAlignment="1">
      <alignment horizontal="right" vertical="center"/>
    </xf>
    <xf numFmtId="178" fontId="7" fillId="0" borderId="5" xfId="1" applyNumberFormat="1" applyFont="1" applyBorder="1" applyAlignment="1">
      <alignment horizontal="right" vertical="center"/>
    </xf>
    <xf numFmtId="178" fontId="7" fillId="2" borderId="5" xfId="1" applyNumberFormat="1" applyFont="1" applyFill="1" applyBorder="1" applyAlignment="1">
      <alignment vertical="center"/>
    </xf>
    <xf numFmtId="178" fontId="7" fillId="0" borderId="5" xfId="1" applyNumberFormat="1" applyFont="1" applyBorder="1" applyAlignment="1">
      <alignment vertical="center"/>
    </xf>
    <xf numFmtId="178" fontId="7" fillId="0" borderId="6" xfId="1" applyNumberFormat="1" applyFont="1" applyBorder="1" applyAlignment="1">
      <alignment vertical="center"/>
    </xf>
    <xf numFmtId="178" fontId="7" fillId="0" borderId="11" xfId="1" applyNumberFormat="1" applyFont="1" applyFill="1" applyBorder="1" applyAlignment="1">
      <alignment vertical="center"/>
    </xf>
    <xf numFmtId="178" fontId="7" fillId="0" borderId="8" xfId="1" applyNumberFormat="1" applyFont="1" applyFill="1" applyBorder="1" applyAlignment="1">
      <alignment vertical="center"/>
    </xf>
    <xf numFmtId="178" fontId="7" fillId="0" borderId="11" xfId="1" applyNumberFormat="1" applyFont="1" applyBorder="1" applyAlignment="1">
      <alignment vertical="center"/>
    </xf>
    <xf numFmtId="178" fontId="7" fillId="0" borderId="12" xfId="1" applyNumberFormat="1" applyFont="1" applyBorder="1" applyAlignment="1">
      <alignment vertical="center"/>
    </xf>
    <xf numFmtId="178" fontId="7" fillId="0" borderId="1" xfId="1" applyNumberFormat="1" applyFont="1" applyFill="1" applyBorder="1" applyAlignment="1">
      <alignment vertical="center"/>
    </xf>
    <xf numFmtId="178" fontId="7" fillId="0" borderId="5" xfId="1" applyNumberFormat="1" applyFont="1" applyBorder="1" applyAlignment="1">
      <alignment vertical="center" wrapText="1"/>
    </xf>
    <xf numFmtId="178" fontId="7" fillId="0" borderId="11" xfId="1" applyNumberFormat="1" applyFont="1" applyBorder="1" applyAlignment="1">
      <alignment vertical="center" wrapText="1"/>
    </xf>
    <xf numFmtId="178" fontId="7" fillId="0" borderId="1" xfId="1" applyNumberFormat="1" applyFont="1" applyBorder="1" applyAlignment="1">
      <alignment vertical="center" wrapText="1"/>
    </xf>
    <xf numFmtId="178" fontId="23" fillId="0" borderId="1" xfId="1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78" fontId="7" fillId="0" borderId="17" xfId="1" applyNumberFormat="1" applyFont="1" applyBorder="1" applyAlignment="1">
      <alignment vertical="center" wrapText="1"/>
    </xf>
    <xf numFmtId="178" fontId="7" fillId="0" borderId="6" xfId="1" applyNumberFormat="1" applyFont="1" applyBorder="1" applyAlignment="1">
      <alignment vertical="center" wrapText="1"/>
    </xf>
    <xf numFmtId="178" fontId="7" fillId="0" borderId="5" xfId="1" quotePrefix="1" applyNumberFormat="1" applyFont="1" applyFill="1" applyBorder="1" applyAlignment="1">
      <alignment horizontal="right" vertical="center"/>
    </xf>
    <xf numFmtId="178" fontId="7" fillId="0" borderId="10" xfId="1" applyNumberFormat="1" applyFont="1" applyBorder="1" applyAlignment="1">
      <alignment vertical="center"/>
    </xf>
    <xf numFmtId="38" fontId="7" fillId="2" borderId="18" xfId="1" applyFont="1" applyFill="1" applyBorder="1" applyAlignment="1">
      <alignment horizontal="center" vertical="center"/>
    </xf>
    <xf numFmtId="178" fontId="7" fillId="0" borderId="18" xfId="1" applyNumberFormat="1" applyFont="1" applyFill="1" applyBorder="1" applyAlignment="1">
      <alignment vertical="center"/>
    </xf>
    <xf numFmtId="178" fontId="7" fillId="0" borderId="19" xfId="1" applyNumberFormat="1" applyFont="1" applyFill="1" applyBorder="1" applyAlignment="1">
      <alignment vertical="center"/>
    </xf>
    <xf numFmtId="178" fontId="7" fillId="4" borderId="18" xfId="1" applyNumberFormat="1" applyFont="1" applyFill="1" applyBorder="1" applyAlignment="1">
      <alignment vertical="center"/>
    </xf>
    <xf numFmtId="178" fontId="7" fillId="4" borderId="20" xfId="1" applyNumberFormat="1" applyFont="1" applyFill="1" applyBorder="1" applyAlignment="1">
      <alignment vertical="center"/>
    </xf>
    <xf numFmtId="0" fontId="11" fillId="0" borderId="0" xfId="0" applyFont="1"/>
    <xf numFmtId="178" fontId="5" fillId="7" borderId="21" xfId="1" applyNumberFormat="1" applyFont="1" applyFill="1" applyBorder="1" applyAlignment="1">
      <alignment vertical="center"/>
    </xf>
    <xf numFmtId="178" fontId="7" fillId="7" borderId="21" xfId="1" applyNumberFormat="1" applyFont="1" applyFill="1" applyBorder="1" applyAlignment="1">
      <alignment vertical="center"/>
    </xf>
    <xf numFmtId="178" fontId="7" fillId="7" borderId="22" xfId="1" applyNumberFormat="1" applyFont="1" applyFill="1" applyBorder="1" applyAlignment="1">
      <alignment vertical="center"/>
    </xf>
    <xf numFmtId="178" fontId="7" fillId="7" borderId="23" xfId="1" applyNumberFormat="1" applyFont="1" applyFill="1" applyBorder="1" applyAlignment="1">
      <alignment vertical="center"/>
    </xf>
    <xf numFmtId="0" fontId="16" fillId="5" borderId="15" xfId="0" applyFont="1" applyFill="1" applyBorder="1" applyAlignment="1">
      <alignment horizontal="centerContinuous" vertical="center" shrinkToFit="1"/>
    </xf>
    <xf numFmtId="0" fontId="26" fillId="5" borderId="8" xfId="0" applyFont="1" applyFill="1" applyBorder="1" applyAlignment="1">
      <alignment horizontal="left" vertical="center" wrapText="1"/>
    </xf>
    <xf numFmtId="178" fontId="7" fillId="5" borderId="18" xfId="1" applyNumberFormat="1" applyFont="1" applyFill="1" applyBorder="1" applyAlignment="1">
      <alignment vertical="center"/>
    </xf>
    <xf numFmtId="178" fontId="7" fillId="5" borderId="20" xfId="1" applyNumberFormat="1" applyFont="1" applyFill="1" applyBorder="1" applyAlignment="1">
      <alignment vertical="center"/>
    </xf>
    <xf numFmtId="0" fontId="16" fillId="5" borderId="13" xfId="0" applyFont="1" applyFill="1" applyBorder="1" applyAlignment="1">
      <alignment horizontal="centerContinuous" vertical="center" shrinkToFit="1"/>
    </xf>
    <xf numFmtId="178" fontId="7" fillId="5" borderId="24" xfId="1" applyNumberFormat="1" applyFont="1" applyFill="1" applyBorder="1" applyAlignment="1">
      <alignment vertical="center"/>
    </xf>
    <xf numFmtId="0" fontId="26" fillId="5" borderId="21" xfId="0" applyFont="1" applyFill="1" applyBorder="1" applyAlignment="1">
      <alignment horizontal="left" vertical="center" wrapText="1"/>
    </xf>
    <xf numFmtId="178" fontId="7" fillId="5" borderId="21" xfId="1" applyNumberFormat="1" applyFont="1" applyFill="1" applyBorder="1" applyAlignment="1">
      <alignment vertical="center"/>
    </xf>
    <xf numFmtId="178" fontId="7" fillId="5" borderId="23" xfId="1" applyNumberFormat="1" applyFont="1" applyFill="1" applyBorder="1" applyAlignment="1">
      <alignment vertical="center"/>
    </xf>
    <xf numFmtId="0" fontId="26" fillId="4" borderId="21" xfId="0" applyFont="1" applyFill="1" applyBorder="1" applyAlignment="1">
      <alignment horizontal="left" vertical="center" wrapText="1"/>
    </xf>
    <xf numFmtId="178" fontId="7" fillId="4" borderId="21" xfId="1" applyNumberFormat="1" applyFont="1" applyFill="1" applyBorder="1" applyAlignment="1">
      <alignment vertical="center"/>
    </xf>
    <xf numFmtId="178" fontId="7" fillId="4" borderId="23" xfId="1" applyNumberFormat="1" applyFont="1" applyFill="1" applyBorder="1" applyAlignment="1">
      <alignment vertical="center"/>
    </xf>
    <xf numFmtId="38" fontId="12" fillId="0" borderId="18" xfId="1" applyFont="1" applyFill="1" applyBorder="1" applyAlignment="1">
      <alignment vertical="center" shrinkToFit="1"/>
    </xf>
    <xf numFmtId="38" fontId="12" fillId="0" borderId="19" xfId="1" applyFont="1" applyFill="1" applyBorder="1" applyAlignment="1">
      <alignment vertical="center" shrinkToFit="1"/>
    </xf>
    <xf numFmtId="178" fontId="29" fillId="6" borderId="5" xfId="1" applyNumberFormat="1" applyFont="1" applyFill="1" applyBorder="1" applyAlignment="1">
      <alignment vertical="center"/>
    </xf>
    <xf numFmtId="178" fontId="29" fillId="6" borderId="6" xfId="1" applyNumberFormat="1" applyFont="1" applyFill="1" applyBorder="1" applyAlignment="1">
      <alignment vertical="center"/>
    </xf>
    <xf numFmtId="178" fontId="29" fillId="6" borderId="5" xfId="1" applyNumberFormat="1" applyFont="1" applyFill="1" applyBorder="1" applyAlignment="1">
      <alignment vertical="center" wrapText="1"/>
    </xf>
    <xf numFmtId="178" fontId="29" fillId="6" borderId="24" xfId="1" applyNumberFormat="1" applyFont="1" applyFill="1" applyBorder="1" applyAlignment="1">
      <alignment vertical="center"/>
    </xf>
    <xf numFmtId="178" fontId="7" fillId="6" borderId="3" xfId="1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78" fontId="7" fillId="4" borderId="19" xfId="1" applyNumberFormat="1" applyFont="1" applyFill="1" applyBorder="1" applyAlignment="1">
      <alignment vertical="center"/>
    </xf>
    <xf numFmtId="178" fontId="29" fillId="8" borderId="5" xfId="1" applyNumberFormat="1" applyFont="1" applyFill="1" applyBorder="1" applyAlignment="1">
      <alignment vertical="center"/>
    </xf>
    <xf numFmtId="0" fontId="4" fillId="4" borderId="10" xfId="0" applyNumberFormat="1" applyFont="1" applyFill="1" applyBorder="1" applyAlignment="1">
      <alignment horizontal="center" vertical="center"/>
    </xf>
    <xf numFmtId="178" fontId="7" fillId="5" borderId="25" xfId="1" applyNumberFormat="1" applyFont="1" applyFill="1" applyBorder="1" applyAlignment="1">
      <alignment vertical="center"/>
    </xf>
    <xf numFmtId="176" fontId="12" fillId="9" borderId="7" xfId="1" applyNumberFormat="1" applyFont="1" applyFill="1" applyBorder="1" applyAlignment="1">
      <alignment horizontal="center" vertical="center"/>
    </xf>
    <xf numFmtId="176" fontId="5" fillId="9" borderId="8" xfId="1" applyNumberFormat="1" applyFont="1" applyFill="1" applyBorder="1" applyAlignment="1">
      <alignment horizontal="center" vertical="center"/>
    </xf>
    <xf numFmtId="178" fontId="7" fillId="2" borderId="3" xfId="1" applyNumberFormat="1" applyFont="1" applyFill="1" applyBorder="1" applyAlignment="1">
      <alignment vertical="center"/>
    </xf>
    <xf numFmtId="178" fontId="29" fillId="6" borderId="3" xfId="1" applyNumberFormat="1" applyFont="1" applyFill="1" applyBorder="1" applyAlignment="1">
      <alignment vertical="center"/>
    </xf>
    <xf numFmtId="178" fontId="29" fillId="8" borderId="1" xfId="1" applyNumberFormat="1" applyFont="1" applyFill="1" applyBorder="1" applyAlignment="1">
      <alignment vertical="center" wrapText="1"/>
    </xf>
    <xf numFmtId="178" fontId="7" fillId="0" borderId="26" xfId="1" applyNumberFormat="1" applyFont="1" applyFill="1" applyBorder="1" applyAlignment="1">
      <alignment vertical="center"/>
    </xf>
    <xf numFmtId="178" fontId="7" fillId="0" borderId="2" xfId="1" applyNumberFormat="1" applyFont="1" applyFill="1" applyBorder="1" applyAlignment="1">
      <alignment vertical="center"/>
    </xf>
    <xf numFmtId="178" fontId="7" fillId="0" borderId="2" xfId="1" applyNumberFormat="1" applyFont="1" applyBorder="1" applyAlignment="1">
      <alignment vertical="center"/>
    </xf>
    <xf numFmtId="178" fontId="7" fillId="6" borderId="53" xfId="1" applyNumberFormat="1" applyFont="1" applyFill="1" applyBorder="1" applyAlignment="1">
      <alignment vertical="center"/>
    </xf>
    <xf numFmtId="178" fontId="7" fillId="2" borderId="54" xfId="1" applyNumberFormat="1" applyFont="1" applyFill="1" applyBorder="1" applyAlignment="1">
      <alignment vertical="center"/>
    </xf>
    <xf numFmtId="178" fontId="7" fillId="6" borderId="26" xfId="1" applyNumberFormat="1" applyFont="1" applyFill="1" applyBorder="1" applyAlignment="1">
      <alignment vertical="center"/>
    </xf>
    <xf numFmtId="178" fontId="7" fillId="0" borderId="27" xfId="1" applyNumberFormat="1" applyFont="1" applyBorder="1" applyAlignment="1">
      <alignment vertical="center"/>
    </xf>
    <xf numFmtId="178" fontId="7" fillId="8" borderId="55" xfId="1" applyNumberFormat="1" applyFont="1" applyFill="1" applyBorder="1" applyAlignment="1">
      <alignment vertical="center"/>
    </xf>
    <xf numFmtId="178" fontId="7" fillId="0" borderId="56" xfId="1" applyNumberFormat="1" applyFont="1" applyBorder="1" applyAlignment="1">
      <alignment vertical="center"/>
    </xf>
    <xf numFmtId="0" fontId="15" fillId="2" borderId="16" xfId="0" applyFont="1" applyFill="1" applyBorder="1" applyAlignment="1">
      <alignment horizontal="left" vertical="center" shrinkToFit="1"/>
    </xf>
    <xf numFmtId="0" fontId="15" fillId="2" borderId="14" xfId="0" applyFont="1" applyFill="1" applyBorder="1" applyAlignment="1">
      <alignment horizontal="left" vertical="center" shrinkToFit="1"/>
    </xf>
    <xf numFmtId="178" fontId="7" fillId="7" borderId="25" xfId="1" applyNumberFormat="1" applyFont="1" applyFill="1" applyBorder="1" applyAlignment="1">
      <alignment vertical="center"/>
    </xf>
    <xf numFmtId="176" fontId="12" fillId="0" borderId="11" xfId="1" applyNumberFormat="1" applyFont="1" applyFill="1" applyBorder="1" applyAlignment="1">
      <alignment horizontal="center" vertical="center"/>
    </xf>
    <xf numFmtId="176" fontId="12" fillId="0" borderId="12" xfId="1" applyNumberFormat="1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left" vertical="center" shrinkToFit="1"/>
    </xf>
    <xf numFmtId="0" fontId="15" fillId="2" borderId="14" xfId="0" applyFont="1" applyFill="1" applyBorder="1" applyAlignment="1">
      <alignment horizontal="left" vertical="center" shrinkToFit="1"/>
    </xf>
    <xf numFmtId="178" fontId="7" fillId="2" borderId="7" xfId="1" applyNumberFormat="1" applyFont="1" applyFill="1" applyBorder="1" applyAlignment="1">
      <alignment vertical="center"/>
    </xf>
    <xf numFmtId="178" fontId="7" fillId="2" borderId="5" xfId="1" applyNumberFormat="1" applyFont="1" applyFill="1" applyBorder="1" applyAlignment="1">
      <alignment vertical="center" wrapText="1"/>
    </xf>
    <xf numFmtId="178" fontId="7" fillId="0" borderId="2" xfId="1" applyNumberFormat="1" applyFont="1" applyBorder="1" applyAlignment="1">
      <alignment vertical="center" wrapText="1"/>
    </xf>
    <xf numFmtId="178" fontId="29" fillId="2" borderId="1" xfId="1" applyNumberFormat="1" applyFont="1" applyFill="1" applyBorder="1" applyAlignment="1">
      <alignment vertical="center" wrapText="1"/>
    </xf>
    <xf numFmtId="0" fontId="15" fillId="2" borderId="16" xfId="0" applyFont="1" applyFill="1" applyBorder="1" applyAlignment="1">
      <alignment horizontal="left" vertical="center" shrinkToFit="1"/>
    </xf>
    <xf numFmtId="0" fontId="15" fillId="2" borderId="14" xfId="0" applyFont="1" applyFill="1" applyBorder="1" applyAlignment="1">
      <alignment horizontal="left" vertical="center" shrinkToFit="1"/>
    </xf>
    <xf numFmtId="177" fontId="31" fillId="3" borderId="1" xfId="0" applyNumberFormat="1" applyFont="1" applyFill="1" applyBorder="1" applyAlignment="1">
      <alignment horizontal="center" vertical="center"/>
    </xf>
    <xf numFmtId="177" fontId="31" fillId="3" borderId="17" xfId="0" applyNumberFormat="1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 shrinkToFit="1"/>
    </xf>
    <xf numFmtId="178" fontId="7" fillId="0" borderId="4" xfId="1" applyNumberFormat="1" applyFont="1" applyFill="1" applyBorder="1" applyAlignment="1">
      <alignment vertical="center"/>
    </xf>
    <xf numFmtId="0" fontId="1" fillId="0" borderId="37" xfId="0" applyFont="1" applyBorder="1" applyAlignment="1">
      <alignment vertical="center"/>
    </xf>
    <xf numFmtId="178" fontId="7" fillId="0" borderId="58" xfId="1" applyNumberFormat="1" applyFont="1" applyBorder="1" applyAlignment="1">
      <alignment vertical="center"/>
    </xf>
    <xf numFmtId="178" fontId="7" fillId="5" borderId="19" xfId="1" applyNumberFormat="1" applyFont="1" applyFill="1" applyBorder="1" applyAlignment="1">
      <alignment vertical="center"/>
    </xf>
    <xf numFmtId="0" fontId="15" fillId="2" borderId="13" xfId="0" applyFont="1" applyFill="1" applyBorder="1" applyAlignment="1">
      <alignment horizontal="center" vertical="center" shrinkToFit="1"/>
    </xf>
    <xf numFmtId="0" fontId="15" fillId="2" borderId="15" xfId="0" applyFont="1" applyFill="1" applyBorder="1" applyAlignment="1">
      <alignment horizontal="center" vertical="center" shrinkToFit="1"/>
    </xf>
    <xf numFmtId="0" fontId="16" fillId="4" borderId="45" xfId="0" applyFont="1" applyFill="1" applyBorder="1" applyAlignment="1">
      <alignment horizontal="center" vertical="center" shrinkToFit="1"/>
    </xf>
    <xf numFmtId="0" fontId="16" fillId="4" borderId="46" xfId="0" applyFont="1" applyFill="1" applyBorder="1" applyAlignment="1">
      <alignment horizontal="center" vertical="center" shrinkToFit="1"/>
    </xf>
    <xf numFmtId="0" fontId="16" fillId="5" borderId="45" xfId="0" applyFont="1" applyFill="1" applyBorder="1" applyAlignment="1">
      <alignment horizontal="center" vertical="center" wrapText="1"/>
    </xf>
    <xf numFmtId="0" fontId="16" fillId="5" borderId="46" xfId="0" applyFont="1" applyFill="1" applyBorder="1" applyAlignment="1">
      <alignment horizontal="center" vertical="center" wrapText="1"/>
    </xf>
    <xf numFmtId="0" fontId="16" fillId="7" borderId="45" xfId="0" applyFont="1" applyFill="1" applyBorder="1" applyAlignment="1">
      <alignment horizontal="center" vertical="center" wrapText="1"/>
    </xf>
    <xf numFmtId="0" fontId="16" fillId="7" borderId="46" xfId="0" applyFont="1" applyFill="1" applyBorder="1" applyAlignment="1">
      <alignment horizontal="center" vertical="center" wrapText="1"/>
    </xf>
    <xf numFmtId="0" fontId="16" fillId="2" borderId="47" xfId="0" applyFont="1" applyFill="1" applyBorder="1" applyAlignment="1">
      <alignment horizontal="center" vertical="center" wrapText="1"/>
    </xf>
    <xf numFmtId="0" fontId="16" fillId="2" borderId="48" xfId="0" applyFont="1" applyFill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textRotation="255" shrinkToFit="1"/>
    </xf>
    <xf numFmtId="0" fontId="15" fillId="0" borderId="34" xfId="0" applyFont="1" applyBorder="1" applyAlignment="1">
      <alignment horizontal="center" vertical="center" textRotation="255" shrinkToFit="1"/>
    </xf>
    <xf numFmtId="0" fontId="15" fillId="0" borderId="35" xfId="0" applyFont="1" applyBorder="1" applyAlignment="1">
      <alignment horizontal="center" vertical="center" textRotation="255" shrinkToFit="1"/>
    </xf>
    <xf numFmtId="0" fontId="15" fillId="2" borderId="43" xfId="0" applyFont="1" applyFill="1" applyBorder="1" applyAlignment="1">
      <alignment horizontal="left" vertical="center" shrinkToFit="1"/>
    </xf>
    <xf numFmtId="0" fontId="15" fillId="2" borderId="37" xfId="0" applyFont="1" applyFill="1" applyBorder="1" applyAlignment="1">
      <alignment horizontal="left" vertical="center" shrinkToFit="1"/>
    </xf>
    <xf numFmtId="0" fontId="32" fillId="2" borderId="16" xfId="0" applyFont="1" applyFill="1" applyBorder="1" applyAlignment="1">
      <alignment horizontal="left" vertical="center" wrapText="1" shrinkToFit="1"/>
    </xf>
    <xf numFmtId="0" fontId="32" fillId="2" borderId="14" xfId="0" applyFont="1" applyFill="1" applyBorder="1" applyAlignment="1">
      <alignment horizontal="left" vertical="center" shrinkToFit="1"/>
    </xf>
    <xf numFmtId="0" fontId="14" fillId="2" borderId="13" xfId="0" applyFont="1" applyFill="1" applyBorder="1" applyAlignment="1">
      <alignment horizontal="left" vertical="center" shrinkToFit="1"/>
    </xf>
    <xf numFmtId="0" fontId="14" fillId="2" borderId="15" xfId="0" applyFont="1" applyFill="1" applyBorder="1" applyAlignment="1">
      <alignment horizontal="left" vertical="center" shrinkToFit="1"/>
    </xf>
    <xf numFmtId="0" fontId="16" fillId="0" borderId="42" xfId="0" applyFont="1" applyBorder="1" applyAlignment="1">
      <alignment horizontal="center" vertical="center" textRotation="255" shrinkToFit="1"/>
    </xf>
    <xf numFmtId="0" fontId="16" fillId="0" borderId="34" xfId="0" applyFont="1" applyBorder="1" applyAlignment="1">
      <alignment horizontal="center" vertical="center" textRotation="255" shrinkToFit="1"/>
    </xf>
    <xf numFmtId="0" fontId="16" fillId="0" borderId="35" xfId="0" applyFont="1" applyBorder="1" applyAlignment="1">
      <alignment horizontal="center" vertical="center" textRotation="255" shrinkToFi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5" borderId="36" xfId="0" applyFont="1" applyFill="1" applyBorder="1" applyAlignment="1">
      <alignment horizontal="center" vertical="center" wrapText="1"/>
    </xf>
    <xf numFmtId="0" fontId="15" fillId="5" borderId="37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6" fillId="5" borderId="38" xfId="0" applyFont="1" applyFill="1" applyBorder="1" applyAlignment="1">
      <alignment horizontal="center" vertical="center" wrapText="1"/>
    </xf>
    <xf numFmtId="0" fontId="16" fillId="5" borderId="15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40" xfId="0" applyFont="1" applyBorder="1" applyAlignment="1">
      <alignment horizontal="center" vertical="center" textRotation="255" shrinkToFit="1"/>
    </xf>
    <xf numFmtId="0" fontId="16" fillId="0" borderId="41" xfId="0" applyFont="1" applyBorder="1" applyAlignment="1">
      <alignment horizontal="center" vertical="center" textRotation="255" shrinkToFit="1"/>
    </xf>
    <xf numFmtId="0" fontId="15" fillId="2" borderId="43" xfId="0" applyFont="1" applyFill="1" applyBorder="1" applyAlignment="1">
      <alignment horizontal="center" vertical="center" shrinkToFit="1"/>
    </xf>
    <xf numFmtId="0" fontId="15" fillId="2" borderId="37" xfId="0" applyFont="1" applyFill="1" applyBorder="1" applyAlignment="1">
      <alignment horizontal="center" vertical="center" shrinkToFit="1"/>
    </xf>
    <xf numFmtId="0" fontId="15" fillId="2" borderId="26" xfId="0" applyFont="1" applyFill="1" applyBorder="1" applyAlignment="1">
      <alignment horizontal="center" vertical="center" textRotation="255" shrinkToFit="1"/>
    </xf>
    <xf numFmtId="0" fontId="15" fillId="2" borderId="44" xfId="0" applyFont="1" applyFill="1" applyBorder="1" applyAlignment="1">
      <alignment horizontal="center" vertical="center" textRotation="255" shrinkToFit="1"/>
    </xf>
    <xf numFmtId="0" fontId="15" fillId="2" borderId="2" xfId="0" applyFont="1" applyFill="1" applyBorder="1" applyAlignment="1">
      <alignment horizontal="center" vertical="center" textRotation="255" shrinkToFit="1"/>
    </xf>
    <xf numFmtId="0" fontId="15" fillId="2" borderId="16" xfId="0" applyFont="1" applyFill="1" applyBorder="1" applyAlignment="1">
      <alignment horizontal="center" vertical="center" shrinkToFit="1"/>
    </xf>
    <xf numFmtId="0" fontId="15" fillId="2" borderId="7" xfId="0" applyFont="1" applyFill="1" applyBorder="1" applyAlignment="1">
      <alignment horizontal="center" vertical="center" shrinkToFit="1"/>
    </xf>
    <xf numFmtId="0" fontId="15" fillId="2" borderId="8" xfId="0" applyFont="1" applyFill="1" applyBorder="1" applyAlignment="1">
      <alignment horizontal="center" vertical="center" shrinkToFi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textRotation="255" shrinkToFit="1"/>
    </xf>
    <xf numFmtId="0" fontId="15" fillId="0" borderId="50" xfId="0" applyFont="1" applyBorder="1" applyAlignment="1">
      <alignment horizontal="center" vertical="center" textRotation="255" shrinkToFit="1"/>
    </xf>
    <xf numFmtId="0" fontId="15" fillId="0" borderId="52" xfId="0" applyFont="1" applyBorder="1" applyAlignment="1">
      <alignment horizontal="center" vertical="center" textRotation="255" shrinkToFit="1"/>
    </xf>
    <xf numFmtId="0" fontId="15" fillId="2" borderId="5" xfId="0" applyFont="1" applyFill="1" applyBorder="1" applyAlignment="1">
      <alignment horizontal="center" vertical="center" textRotation="255" shrinkToFit="1"/>
    </xf>
    <xf numFmtId="0" fontId="13" fillId="2" borderId="5" xfId="0" applyFont="1" applyFill="1" applyBorder="1" applyAlignment="1">
      <alignment horizontal="center" vertical="center" textRotation="255" shrinkToFit="1"/>
    </xf>
    <xf numFmtId="0" fontId="24" fillId="2" borderId="47" xfId="0" applyFont="1" applyFill="1" applyBorder="1" applyAlignment="1">
      <alignment horizontal="center" vertical="center" wrapText="1"/>
    </xf>
    <xf numFmtId="0" fontId="24" fillId="2" borderId="48" xfId="0" applyFont="1" applyFill="1" applyBorder="1" applyAlignment="1">
      <alignment horizontal="center" vertical="center" wrapText="1"/>
    </xf>
    <xf numFmtId="0" fontId="32" fillId="2" borderId="57" xfId="0" applyFont="1" applyFill="1" applyBorder="1" applyAlignment="1">
      <alignment horizontal="left" vertical="center" wrapText="1" shrinkToFit="1"/>
    </xf>
    <xf numFmtId="0" fontId="32" fillId="2" borderId="32" xfId="0" applyFont="1" applyFill="1" applyBorder="1" applyAlignment="1">
      <alignment horizontal="left" vertical="center" shrinkToFit="1"/>
    </xf>
    <xf numFmtId="0" fontId="14" fillId="2" borderId="16" xfId="0" applyFont="1" applyFill="1" applyBorder="1" applyAlignment="1">
      <alignment horizontal="left" vertical="center" shrinkToFit="1"/>
    </xf>
    <xf numFmtId="0" fontId="14" fillId="2" borderId="14" xfId="0" applyFont="1" applyFill="1" applyBorder="1" applyAlignment="1">
      <alignment horizontal="left" vertical="center" shrinkToFit="1"/>
    </xf>
    <xf numFmtId="38" fontId="7" fillId="2" borderId="51" xfId="1" applyFont="1" applyFill="1" applyBorder="1" applyAlignment="1">
      <alignment horizontal="center" vertical="center"/>
    </xf>
    <xf numFmtId="38" fontId="7" fillId="2" borderId="21" xfId="1" applyFont="1" applyFill="1" applyBorder="1" applyAlignment="1">
      <alignment horizontal="center" vertical="center"/>
    </xf>
    <xf numFmtId="0" fontId="30" fillId="6" borderId="16" xfId="0" applyFont="1" applyFill="1" applyBorder="1" applyAlignment="1">
      <alignment horizontal="left" vertical="center" shrinkToFit="1"/>
    </xf>
    <xf numFmtId="0" fontId="30" fillId="6" borderId="14" xfId="0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38</xdr:row>
      <xdr:rowOff>95251</xdr:rowOff>
    </xdr:from>
    <xdr:to>
      <xdr:col>20</xdr:col>
      <xdr:colOff>28575</xdr:colOff>
      <xdr:row>42</xdr:row>
      <xdr:rowOff>101919</xdr:rowOff>
    </xdr:to>
    <xdr:sp macro="" textlink="">
      <xdr:nvSpPr>
        <xdr:cNvPr id="12" name="テキスト ボックス 2">
          <a:extLst>
            <a:ext uri="{FF2B5EF4-FFF2-40B4-BE49-F238E27FC236}">
              <a16:creationId xmlns:a16="http://schemas.microsoft.com/office/drawing/2014/main" id="{F9722A24-DCE8-47B4-9365-4C2787DFB883}"/>
            </a:ext>
          </a:extLst>
        </xdr:cNvPr>
        <xdr:cNvSpPr txBox="1">
          <a:spLocks noChangeArrowheads="1"/>
        </xdr:cNvSpPr>
      </xdr:nvSpPr>
      <xdr:spPr bwMode="auto">
        <a:xfrm>
          <a:off x="704851" y="7810501"/>
          <a:ext cx="13039724" cy="692468"/>
        </a:xfrm>
        <a:prstGeom prst="rect">
          <a:avLst/>
        </a:prstGeom>
        <a:noFill/>
        <a:ln>
          <a:noFill/>
        </a:ln>
      </xdr:spPr>
      <xdr:txBody>
        <a:bodyPr wrap="square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ysClr val="windowText" lastClr="000000"/>
              </a:solidFill>
              <a:latin typeface="Times New Roman" pitchFamily="18" charset="0"/>
              <a:ea typeface="ＭＳ Ｐゴシック" charset="-128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ysClr val="windowText" lastClr="000000"/>
              </a:solidFill>
              <a:latin typeface="Times New Roman" pitchFamily="18" charset="0"/>
              <a:ea typeface="ＭＳ Ｐゴシック" charset="-128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ysClr val="windowText" lastClr="000000"/>
              </a:solidFill>
              <a:latin typeface="Times New Roman" pitchFamily="18" charset="0"/>
              <a:ea typeface="ＭＳ Ｐゴシック" charset="-128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ysClr val="windowText" lastClr="000000"/>
              </a:solidFill>
              <a:latin typeface="Times New Roman" pitchFamily="18" charset="0"/>
              <a:ea typeface="ＭＳ Ｐゴシック" charset="-128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ysClr val="windowText" lastClr="000000"/>
              </a:solidFill>
              <a:latin typeface="Times New Roman" pitchFamily="18" charset="0"/>
              <a:ea typeface="ＭＳ Ｐゴシック" charset="-128"/>
            </a:defRPr>
          </a:lvl5pPr>
          <a:lvl6pPr marL="2286000" algn="l" defTabSz="914400" rtl="0" eaLnBrk="1" latinLnBrk="0" hangingPunct="1">
            <a:defRPr kumimoji="1" sz="2400" kern="1200">
              <a:solidFill>
                <a:sysClr val="windowText" lastClr="000000"/>
              </a:solidFill>
              <a:latin typeface="Times New Roman" pitchFamily="18" charset="0"/>
              <a:ea typeface="ＭＳ Ｐゴシック" charset="-128"/>
            </a:defRPr>
          </a:lvl6pPr>
          <a:lvl7pPr marL="2743200" algn="l" defTabSz="914400" rtl="0" eaLnBrk="1" latinLnBrk="0" hangingPunct="1">
            <a:defRPr kumimoji="1" sz="2400" kern="1200">
              <a:solidFill>
                <a:sysClr val="windowText" lastClr="000000"/>
              </a:solidFill>
              <a:latin typeface="Times New Roman" pitchFamily="18" charset="0"/>
              <a:ea typeface="ＭＳ Ｐゴシック" charset="-128"/>
            </a:defRPr>
          </a:lvl7pPr>
          <a:lvl8pPr marL="3200400" algn="l" defTabSz="914400" rtl="0" eaLnBrk="1" latinLnBrk="0" hangingPunct="1">
            <a:defRPr kumimoji="1" sz="2400" kern="1200">
              <a:solidFill>
                <a:sysClr val="windowText" lastClr="000000"/>
              </a:solidFill>
              <a:latin typeface="Times New Roman" pitchFamily="18" charset="0"/>
              <a:ea typeface="ＭＳ Ｐゴシック" charset="-128"/>
            </a:defRPr>
          </a:lvl8pPr>
          <a:lvl9pPr marL="3657600" algn="l" defTabSz="914400" rtl="0" eaLnBrk="1" latinLnBrk="0" hangingPunct="1">
            <a:defRPr kumimoji="1" sz="2400" kern="1200">
              <a:solidFill>
                <a:sysClr val="windowText" lastClr="000000"/>
              </a:solidFill>
              <a:latin typeface="Times New Roman" pitchFamily="18" charset="0"/>
              <a:ea typeface="ＭＳ Ｐゴシック" charset="-128"/>
            </a:defRPr>
          </a:lvl9pPr>
        </a:lstStyle>
        <a:p>
          <a:pPr algn="ctr" eaLnBrk="1" hangingPunct="1"/>
          <a:r>
            <a:rPr lang="ja-JP" altLang="en-US" sz="3600"/>
            <a:t>自動車リサイクル促進センター　様</a:t>
          </a:r>
          <a:endParaRPr lang="en-US" altLang="ja-JP" sz="3600"/>
        </a:p>
      </xdr:txBody>
    </xdr:sp>
    <xdr:clientData/>
  </xdr:twoCellAnchor>
  <xdr:twoCellAnchor>
    <xdr:from>
      <xdr:col>0</xdr:col>
      <xdr:colOff>676275</xdr:colOff>
      <xdr:row>21</xdr:row>
      <xdr:rowOff>19050</xdr:rowOff>
    </xdr:from>
    <xdr:to>
      <xdr:col>20</xdr:col>
      <xdr:colOff>9548</xdr:colOff>
      <xdr:row>31</xdr:row>
      <xdr:rowOff>0</xdr:rowOff>
    </xdr:to>
    <xdr:sp macro="" textlink="">
      <xdr:nvSpPr>
        <xdr:cNvPr id="14" name="テキスト ボックス 1">
          <a:extLst>
            <a:ext uri="{FF2B5EF4-FFF2-40B4-BE49-F238E27FC236}">
              <a16:creationId xmlns:a16="http://schemas.microsoft.com/office/drawing/2014/main" id="{4C9A2549-4204-4E50-BCDE-AB0A31D18960}"/>
            </a:ext>
          </a:extLst>
        </xdr:cNvPr>
        <xdr:cNvSpPr txBox="1">
          <a:spLocks noChangeArrowheads="1"/>
        </xdr:cNvSpPr>
      </xdr:nvSpPr>
      <xdr:spPr bwMode="auto">
        <a:xfrm>
          <a:off x="676275" y="4305300"/>
          <a:ext cx="13049250" cy="1668884"/>
        </a:xfrm>
        <a:prstGeom prst="rect">
          <a:avLst/>
        </a:prstGeom>
        <a:noFill/>
        <a:ln>
          <a:noFill/>
        </a:ln>
      </xdr:spPr>
      <xdr:txBody>
        <a:bodyPr wrap="square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ysClr val="windowText" lastClr="000000"/>
              </a:solidFill>
              <a:latin typeface="Times New Roman" pitchFamily="18" charset="0"/>
              <a:ea typeface="ＭＳ Ｐゴシック" charset="-128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ysClr val="windowText" lastClr="000000"/>
              </a:solidFill>
              <a:latin typeface="Times New Roman" pitchFamily="18" charset="0"/>
              <a:ea typeface="ＭＳ Ｐゴシック" charset="-128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ysClr val="windowText" lastClr="000000"/>
              </a:solidFill>
              <a:latin typeface="Times New Roman" pitchFamily="18" charset="0"/>
              <a:ea typeface="ＭＳ Ｐゴシック" charset="-128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ysClr val="windowText" lastClr="000000"/>
              </a:solidFill>
              <a:latin typeface="Times New Roman" pitchFamily="18" charset="0"/>
              <a:ea typeface="ＭＳ Ｐゴシック" charset="-128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ysClr val="windowText" lastClr="000000"/>
              </a:solidFill>
              <a:latin typeface="Times New Roman" pitchFamily="18" charset="0"/>
              <a:ea typeface="ＭＳ Ｐゴシック" charset="-128"/>
            </a:defRPr>
          </a:lvl5pPr>
          <a:lvl6pPr marL="2286000" algn="l" defTabSz="914400" rtl="0" eaLnBrk="1" latinLnBrk="0" hangingPunct="1">
            <a:defRPr kumimoji="1" sz="2400" kern="1200">
              <a:solidFill>
                <a:sysClr val="windowText" lastClr="000000"/>
              </a:solidFill>
              <a:latin typeface="Times New Roman" pitchFamily="18" charset="0"/>
              <a:ea typeface="ＭＳ Ｐゴシック" charset="-128"/>
            </a:defRPr>
          </a:lvl6pPr>
          <a:lvl7pPr marL="2743200" algn="l" defTabSz="914400" rtl="0" eaLnBrk="1" latinLnBrk="0" hangingPunct="1">
            <a:defRPr kumimoji="1" sz="2400" kern="1200">
              <a:solidFill>
                <a:sysClr val="windowText" lastClr="000000"/>
              </a:solidFill>
              <a:latin typeface="Times New Roman" pitchFamily="18" charset="0"/>
              <a:ea typeface="ＭＳ Ｐゴシック" charset="-128"/>
            </a:defRPr>
          </a:lvl7pPr>
          <a:lvl8pPr marL="3200400" algn="l" defTabSz="914400" rtl="0" eaLnBrk="1" latinLnBrk="0" hangingPunct="1">
            <a:defRPr kumimoji="1" sz="2400" kern="1200">
              <a:solidFill>
                <a:sysClr val="windowText" lastClr="000000"/>
              </a:solidFill>
              <a:latin typeface="Times New Roman" pitchFamily="18" charset="0"/>
              <a:ea typeface="ＭＳ Ｐゴシック" charset="-128"/>
            </a:defRPr>
          </a:lvl8pPr>
          <a:lvl9pPr marL="3657600" algn="l" defTabSz="914400" rtl="0" eaLnBrk="1" latinLnBrk="0" hangingPunct="1">
            <a:defRPr kumimoji="1" sz="2400" kern="1200">
              <a:solidFill>
                <a:sysClr val="windowText" lastClr="000000"/>
              </a:solidFill>
              <a:latin typeface="Times New Roman" pitchFamily="18" charset="0"/>
              <a:ea typeface="ＭＳ Ｐゴシック" charset="-128"/>
            </a:defRPr>
          </a:lvl9pPr>
        </a:lstStyle>
        <a:p>
          <a:pPr algn="ctr" eaLnBrk="1" hangingPunct="1"/>
          <a:r>
            <a:rPr lang="ja-JP" altLang="en-US" sz="6600"/>
            <a:t>長期家計プランワークシート</a:t>
          </a:r>
        </a:p>
      </xdr:txBody>
    </xdr:sp>
    <xdr:clientData/>
  </xdr:twoCellAnchor>
  <xdr:twoCellAnchor>
    <xdr:from>
      <xdr:col>1</xdr:col>
      <xdr:colOff>1</xdr:colOff>
      <xdr:row>33</xdr:row>
      <xdr:rowOff>95250</xdr:rowOff>
    </xdr:from>
    <xdr:to>
      <xdr:col>20</xdr:col>
      <xdr:colOff>0</xdr:colOff>
      <xdr:row>36</xdr:row>
      <xdr:rowOff>153126</xdr:rowOff>
    </xdr:to>
    <xdr:sp macro="" textlink="">
      <xdr:nvSpPr>
        <xdr:cNvPr id="16" name="テキスト ボックス 1">
          <a:extLst>
            <a:ext uri="{FF2B5EF4-FFF2-40B4-BE49-F238E27FC236}">
              <a16:creationId xmlns:a16="http://schemas.microsoft.com/office/drawing/2014/main" id="{190B9F30-D602-451F-9011-A0759A7E2E03}"/>
            </a:ext>
          </a:extLst>
        </xdr:cNvPr>
        <xdr:cNvSpPr txBox="1">
          <a:spLocks noChangeArrowheads="1"/>
        </xdr:cNvSpPr>
      </xdr:nvSpPr>
      <xdr:spPr bwMode="auto">
        <a:xfrm>
          <a:off x="685133" y="5743408"/>
          <a:ext cx="13017499" cy="559192"/>
        </a:xfrm>
        <a:prstGeom prst="rect">
          <a:avLst/>
        </a:prstGeom>
        <a:noFill/>
        <a:ln>
          <a:noFill/>
        </a:ln>
      </xdr:spPr>
      <xdr:txBody>
        <a:bodyPr wrap="square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ysClr val="windowText" lastClr="000000"/>
              </a:solidFill>
              <a:latin typeface="Times New Roman" pitchFamily="18" charset="0"/>
              <a:ea typeface="ＭＳ Ｐゴシック" charset="-128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ysClr val="windowText" lastClr="000000"/>
              </a:solidFill>
              <a:latin typeface="Times New Roman" pitchFamily="18" charset="0"/>
              <a:ea typeface="ＭＳ Ｐゴシック" charset="-128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ysClr val="windowText" lastClr="000000"/>
              </a:solidFill>
              <a:latin typeface="Times New Roman" pitchFamily="18" charset="0"/>
              <a:ea typeface="ＭＳ Ｐゴシック" charset="-128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ysClr val="windowText" lastClr="000000"/>
              </a:solidFill>
              <a:latin typeface="Times New Roman" pitchFamily="18" charset="0"/>
              <a:ea typeface="ＭＳ Ｐゴシック" charset="-128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ysClr val="windowText" lastClr="000000"/>
              </a:solidFill>
              <a:latin typeface="Times New Roman" pitchFamily="18" charset="0"/>
              <a:ea typeface="ＭＳ Ｐゴシック" charset="-128"/>
            </a:defRPr>
          </a:lvl5pPr>
          <a:lvl6pPr marL="2286000" algn="l" defTabSz="914400" rtl="0" eaLnBrk="1" latinLnBrk="0" hangingPunct="1">
            <a:defRPr kumimoji="1" sz="2400" kern="1200">
              <a:solidFill>
                <a:sysClr val="windowText" lastClr="000000"/>
              </a:solidFill>
              <a:latin typeface="Times New Roman" pitchFamily="18" charset="0"/>
              <a:ea typeface="ＭＳ Ｐゴシック" charset="-128"/>
            </a:defRPr>
          </a:lvl6pPr>
          <a:lvl7pPr marL="2743200" algn="l" defTabSz="914400" rtl="0" eaLnBrk="1" latinLnBrk="0" hangingPunct="1">
            <a:defRPr kumimoji="1" sz="2400" kern="1200">
              <a:solidFill>
                <a:sysClr val="windowText" lastClr="000000"/>
              </a:solidFill>
              <a:latin typeface="Times New Roman" pitchFamily="18" charset="0"/>
              <a:ea typeface="ＭＳ Ｐゴシック" charset="-128"/>
            </a:defRPr>
          </a:lvl7pPr>
          <a:lvl8pPr marL="3200400" algn="l" defTabSz="914400" rtl="0" eaLnBrk="1" latinLnBrk="0" hangingPunct="1">
            <a:defRPr kumimoji="1" sz="2400" kern="1200">
              <a:solidFill>
                <a:sysClr val="windowText" lastClr="000000"/>
              </a:solidFill>
              <a:latin typeface="Times New Roman" pitchFamily="18" charset="0"/>
              <a:ea typeface="ＭＳ Ｐゴシック" charset="-128"/>
            </a:defRPr>
          </a:lvl8pPr>
          <a:lvl9pPr marL="3657600" algn="l" defTabSz="914400" rtl="0" eaLnBrk="1" latinLnBrk="0" hangingPunct="1">
            <a:defRPr kumimoji="1" sz="2400" kern="1200">
              <a:solidFill>
                <a:sysClr val="windowText" lastClr="000000"/>
              </a:solidFill>
              <a:latin typeface="Times New Roman" pitchFamily="18" charset="0"/>
              <a:ea typeface="ＭＳ Ｐゴシック" charset="-128"/>
            </a:defRPr>
          </a:lvl9pPr>
        </a:lstStyle>
        <a:p>
          <a:pPr algn="ctr" eaLnBrk="1" hangingPunct="1"/>
          <a:r>
            <a:rPr lang="ja-JP" altLang="en-US" sz="2800" b="1">
              <a:latin typeface="ＭＳ Ｐゴシック" charset="-128"/>
            </a:rPr>
            <a:t>（</a:t>
          </a:r>
          <a:r>
            <a:rPr lang="en-US" altLang="ja-JP" sz="2800" b="1">
              <a:latin typeface="ＭＳ Ｐゴシック" charset="-128"/>
            </a:rPr>
            <a:t>2021</a:t>
          </a:r>
          <a:r>
            <a:rPr lang="ja-JP" altLang="en-US" sz="2800" b="1">
              <a:latin typeface="ＭＳ Ｐゴシック" charset="-128"/>
            </a:rPr>
            <a:t>年度）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254000</xdr:colOff>
      <xdr:row>23</xdr:row>
      <xdr:rowOff>60960</xdr:rowOff>
    </xdr:from>
    <xdr:to>
      <xdr:col>23</xdr:col>
      <xdr:colOff>88991</xdr:colOff>
      <xdr:row>25</xdr:row>
      <xdr:rowOff>215900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247EFC1F-F389-4D31-97FE-9B58C47AC321}"/>
            </a:ext>
          </a:extLst>
        </xdr:cNvPr>
        <xdr:cNvSpPr/>
      </xdr:nvSpPr>
      <xdr:spPr bwMode="auto">
        <a:xfrm>
          <a:off x="9184640" y="8067040"/>
          <a:ext cx="1826351" cy="764540"/>
        </a:xfrm>
        <a:prstGeom prst="wedgeRoundRectCallout">
          <a:avLst>
            <a:gd name="adj1" fmla="val -61990"/>
            <a:gd name="adj2" fmla="val -38542"/>
            <a:gd name="adj3" fmla="val 16667"/>
          </a:avLst>
        </a:prstGeom>
        <a:solidFill>
          <a:schemeClr val="bg1"/>
        </a:solidFill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0" upright="1"/>
        <a:lstStyle/>
        <a:p>
          <a:pPr algn="ctr">
            <a:lnSpc>
              <a:spcPts val="1500"/>
            </a:lnSpc>
          </a:pPr>
          <a:r>
            <a:rPr kumimoji="1" lang="ja-JP" altLang="en-US" sz="1200"/>
            <a:t>定期付き生命保険満期。</a:t>
          </a:r>
          <a:endParaRPr kumimoji="1" lang="en-US" altLang="ja-JP" sz="1200"/>
        </a:p>
        <a:p>
          <a:pPr algn="ctr">
            <a:lnSpc>
              <a:spcPts val="1500"/>
            </a:lnSpc>
          </a:pPr>
          <a:r>
            <a:rPr kumimoji="1" lang="ja-JP" altLang="en-US" sz="1200"/>
            <a:t>満期受取金を受領し</a:t>
          </a:r>
          <a:endParaRPr kumimoji="1" lang="en-US" altLang="ja-JP" sz="1200"/>
        </a:p>
        <a:p>
          <a:pPr algn="ctr">
            <a:lnSpc>
              <a:spcPts val="1500"/>
            </a:lnSpc>
          </a:pPr>
          <a:r>
            <a:rPr kumimoji="1" lang="ja-JP" altLang="en-US" sz="1200"/>
            <a:t>保険の掛金が減少した。</a:t>
          </a:r>
        </a:p>
      </xdr:txBody>
    </xdr:sp>
    <xdr:clientData/>
  </xdr:twoCellAnchor>
  <xdr:twoCellAnchor>
    <xdr:from>
      <xdr:col>19</xdr:col>
      <xdr:colOff>342900</xdr:colOff>
      <xdr:row>25</xdr:row>
      <xdr:rowOff>152400</xdr:rowOff>
    </xdr:from>
    <xdr:to>
      <xdr:col>20</xdr:col>
      <xdr:colOff>247650</xdr:colOff>
      <xdr:row>29</xdr:row>
      <xdr:rowOff>238125</xdr:rowOff>
    </xdr:to>
    <xdr:cxnSp macro="">
      <xdr:nvCxnSpPr>
        <xdr:cNvPr id="169745" name="直線矢印コネクタ 12">
          <a:extLst>
            <a:ext uri="{FF2B5EF4-FFF2-40B4-BE49-F238E27FC236}">
              <a16:creationId xmlns:a16="http://schemas.microsoft.com/office/drawing/2014/main" id="{7ED7D408-28B7-49BD-BD22-1582A058EC79}"/>
            </a:ext>
          </a:extLst>
        </xdr:cNvPr>
        <xdr:cNvCxnSpPr>
          <a:cxnSpLocks noChangeShapeType="1"/>
        </xdr:cNvCxnSpPr>
      </xdr:nvCxnSpPr>
      <xdr:spPr bwMode="auto">
        <a:xfrm flipH="1">
          <a:off x="10229850" y="9410700"/>
          <a:ext cx="457200" cy="1371600"/>
        </a:xfrm>
        <a:prstGeom prst="straightConnector1">
          <a:avLst/>
        </a:prstGeom>
        <a:noFill/>
        <a:ln w="38100" algn="ctr">
          <a:solidFill>
            <a:srgbClr val="0070C0"/>
          </a:solidFill>
          <a:prstDash val="sys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152400</xdr:colOff>
      <xdr:row>21</xdr:row>
      <xdr:rowOff>294640</xdr:rowOff>
    </xdr:from>
    <xdr:to>
      <xdr:col>11</xdr:col>
      <xdr:colOff>243840</xdr:colOff>
      <xdr:row>23</xdr:row>
      <xdr:rowOff>12700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99E5F45F-0B7A-4C56-9093-15279A4DAEF8}"/>
            </a:ext>
          </a:extLst>
        </xdr:cNvPr>
        <xdr:cNvSpPr/>
      </xdr:nvSpPr>
      <xdr:spPr bwMode="auto">
        <a:xfrm>
          <a:off x="4104640" y="7680960"/>
          <a:ext cx="1087120" cy="337820"/>
        </a:xfrm>
        <a:prstGeom prst="wedgeRoundRectCallout">
          <a:avLst>
            <a:gd name="adj1" fmla="val -61920"/>
            <a:gd name="adj2" fmla="val 2705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0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DC+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退職金</a:t>
          </a:r>
        </a:p>
      </xdr:txBody>
    </xdr:sp>
    <xdr:clientData/>
  </xdr:twoCellAnchor>
  <xdr:twoCellAnchor>
    <xdr:from>
      <xdr:col>5</xdr:col>
      <xdr:colOff>215900</xdr:colOff>
      <xdr:row>14</xdr:row>
      <xdr:rowOff>76200</xdr:rowOff>
    </xdr:from>
    <xdr:to>
      <xdr:col>10</xdr:col>
      <xdr:colOff>419092</xdr:colOff>
      <xdr:row>18</xdr:row>
      <xdr:rowOff>63500</xdr:rowOff>
    </xdr:to>
    <xdr:sp macro="" textlink="">
      <xdr:nvSpPr>
        <xdr:cNvPr id="17" name="角丸四角形吹き出し 16">
          <a:extLst>
            <a:ext uri="{FF2B5EF4-FFF2-40B4-BE49-F238E27FC236}">
              <a16:creationId xmlns:a16="http://schemas.microsoft.com/office/drawing/2014/main" id="{98CE8BA8-FAE2-4F65-BE5D-51EA0AE8AC0B}"/>
            </a:ext>
          </a:extLst>
        </xdr:cNvPr>
        <xdr:cNvSpPr/>
      </xdr:nvSpPr>
      <xdr:spPr bwMode="auto">
        <a:xfrm>
          <a:off x="2387600" y="5372100"/>
          <a:ext cx="2997192" cy="1206500"/>
        </a:xfrm>
        <a:prstGeom prst="wedgeRoundRectCallout">
          <a:avLst>
            <a:gd name="adj1" fmla="val 528"/>
            <a:gd name="adj2" fmla="val -75348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72000" tIns="72000" rIns="72000" bIns="0" rtlCol="0" anchor="ctr" anchorCtr="0" upright="1"/>
        <a:lstStyle/>
        <a:p>
          <a:pPr algn="l">
            <a:lnSpc>
              <a:spcPts val="1500"/>
            </a:lnSpc>
          </a:pPr>
          <a:r>
            <a:rPr kumimoji="1" lang="ja-JP" altLang="en-US" sz="1400"/>
            <a:t>定年退職後、再雇用制度を使って</a:t>
          </a:r>
          <a:r>
            <a:rPr kumimoji="1" lang="en-US" altLang="ja-JP" sz="1400"/>
            <a:t>65</a:t>
          </a:r>
          <a:r>
            <a:rPr kumimoji="1" lang="ja-JP" altLang="en-US" sz="1400"/>
            <a:t>歳まで働くことにした。</a:t>
          </a:r>
          <a:endParaRPr kumimoji="1" lang="en-US" altLang="ja-JP" sz="1400"/>
        </a:p>
        <a:p>
          <a:pPr algn="l">
            <a:lnSpc>
              <a:spcPts val="1500"/>
            </a:lnSpc>
          </a:pPr>
          <a:r>
            <a:rPr kumimoji="1" lang="ja-JP" altLang="en-US" sz="1400"/>
            <a:t>再雇用後の給与は仮置きで現在の</a:t>
          </a:r>
          <a:r>
            <a:rPr kumimoji="1" lang="en-US" altLang="ja-JP" sz="1400"/>
            <a:t>5</a:t>
          </a:r>
          <a:r>
            <a:rPr kumimoji="1" lang="ja-JP" altLang="en-US" sz="1400"/>
            <a:t>割とした（</a:t>
          </a:r>
          <a:r>
            <a:rPr kumimoji="1" lang="en-US" altLang="ja-JP" sz="1400"/>
            <a:t>800×0.5</a:t>
          </a:r>
          <a:r>
            <a:rPr kumimoji="1" lang="ja-JP" altLang="en-US" sz="1400"/>
            <a:t>≒</a:t>
          </a:r>
          <a:r>
            <a:rPr kumimoji="1" lang="en-US" altLang="ja-JP" sz="1400"/>
            <a:t>400</a:t>
          </a:r>
          <a:r>
            <a:rPr kumimoji="1" lang="ja-JP" altLang="en-US" sz="1400"/>
            <a:t>）。</a:t>
          </a:r>
        </a:p>
      </xdr:txBody>
    </xdr:sp>
    <xdr:clientData/>
  </xdr:twoCellAnchor>
  <xdr:twoCellAnchor>
    <xdr:from>
      <xdr:col>9</xdr:col>
      <xdr:colOff>406400</xdr:colOff>
      <xdr:row>31</xdr:row>
      <xdr:rowOff>279400</xdr:rowOff>
    </xdr:from>
    <xdr:to>
      <xdr:col>15</xdr:col>
      <xdr:colOff>63500</xdr:colOff>
      <xdr:row>32</xdr:row>
      <xdr:rowOff>292100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id="{E802E083-7000-4E12-9A2B-89F391007F15}"/>
            </a:ext>
          </a:extLst>
        </xdr:cNvPr>
        <xdr:cNvSpPr/>
      </xdr:nvSpPr>
      <xdr:spPr bwMode="auto">
        <a:xfrm>
          <a:off x="4813300" y="11442700"/>
          <a:ext cx="3009900" cy="317500"/>
        </a:xfrm>
        <a:prstGeom prst="wedgeRoundRectCallout">
          <a:avLst>
            <a:gd name="adj1" fmla="val -62672"/>
            <a:gd name="adj2" fmla="val 1964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0" upright="1"/>
        <a:lstStyle/>
        <a:p>
          <a:pPr algn="ctr">
            <a:lnSpc>
              <a:spcPts val="1500"/>
            </a:lnSpc>
          </a:pPr>
          <a:r>
            <a:rPr kumimoji="1" lang="ja-JP" altLang="en-US" sz="1200"/>
            <a:t>退職金で残債を一括繰上げ返済した</a:t>
          </a:r>
          <a:endParaRPr kumimoji="1" lang="en-US" altLang="ja-JP" sz="1200"/>
        </a:p>
      </xdr:txBody>
    </xdr:sp>
    <xdr:clientData/>
  </xdr:twoCellAnchor>
  <xdr:twoCellAnchor>
    <xdr:from>
      <xdr:col>7</xdr:col>
      <xdr:colOff>469900</xdr:colOff>
      <xdr:row>23</xdr:row>
      <xdr:rowOff>292100</xdr:rowOff>
    </xdr:from>
    <xdr:to>
      <xdr:col>12</xdr:col>
      <xdr:colOff>101771</xdr:colOff>
      <xdr:row>25</xdr:row>
      <xdr:rowOff>292100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147DF405-93CD-4F71-9892-04E60FDB6115}"/>
            </a:ext>
          </a:extLst>
        </xdr:cNvPr>
        <xdr:cNvSpPr/>
      </xdr:nvSpPr>
      <xdr:spPr bwMode="auto">
        <a:xfrm>
          <a:off x="3759200" y="8953500"/>
          <a:ext cx="2425700" cy="609600"/>
        </a:xfrm>
        <a:prstGeom prst="wedgeRoundRectCallout">
          <a:avLst>
            <a:gd name="adj1" fmla="val -6161"/>
            <a:gd name="adj2" fmla="val 11759"/>
            <a:gd name="adj3" fmla="val 16667"/>
          </a:avLst>
        </a:prstGeom>
        <a:solidFill>
          <a:schemeClr val="bg1"/>
        </a:solidFill>
        <a:ln w="28575" cap="flat" cmpd="sng" algn="ctr">
          <a:solidFill>
            <a:srgbClr val="FF66CC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0" upright="1"/>
        <a:lstStyle/>
        <a:p>
          <a:pPr algn="ctr">
            <a:lnSpc>
              <a:spcPts val="1500"/>
            </a:lnSpc>
          </a:pPr>
          <a:r>
            <a:rPr kumimoji="1" lang="en-US" altLang="ja-JP" sz="1400"/>
            <a:t>60</a:t>
          </a:r>
          <a:r>
            <a:rPr kumimoji="1" lang="ja-JP" altLang="en-US" sz="1400"/>
            <a:t>歳以降の継続雇用期間</a:t>
          </a:r>
          <a:endParaRPr kumimoji="1" lang="en-US" altLang="ja-JP" sz="1400"/>
        </a:p>
        <a:p>
          <a:pPr algn="ctr">
            <a:lnSpc>
              <a:spcPts val="1500"/>
            </a:lnSpc>
          </a:pPr>
          <a:r>
            <a:rPr kumimoji="1" lang="ja-JP" altLang="en-US" sz="1400"/>
            <a:t>収入小計②</a:t>
          </a:r>
          <a:r>
            <a:rPr kumimoji="1" lang="en-US" altLang="ja-JP" sz="1400"/>
            <a:t>×20</a:t>
          </a:r>
          <a:r>
            <a:rPr kumimoji="1" lang="ja-JP" altLang="en-US" sz="1400"/>
            <a:t>％</a:t>
          </a:r>
        </a:p>
      </xdr:txBody>
    </xdr:sp>
    <xdr:clientData/>
  </xdr:twoCellAnchor>
  <xdr:twoCellAnchor>
    <xdr:from>
      <xdr:col>9</xdr:col>
      <xdr:colOff>485775</xdr:colOff>
      <xdr:row>25</xdr:row>
      <xdr:rowOff>295275</xdr:rowOff>
    </xdr:from>
    <xdr:to>
      <xdr:col>10</xdr:col>
      <xdr:colOff>9525</xdr:colOff>
      <xdr:row>31</xdr:row>
      <xdr:rowOff>9525</xdr:rowOff>
    </xdr:to>
    <xdr:cxnSp macro="">
      <xdr:nvCxnSpPr>
        <xdr:cNvPr id="169751" name="直線矢印コネクタ 5">
          <a:extLst>
            <a:ext uri="{FF2B5EF4-FFF2-40B4-BE49-F238E27FC236}">
              <a16:creationId xmlns:a16="http://schemas.microsoft.com/office/drawing/2014/main" id="{AAA8048C-0E7D-4ED0-8856-34F5AC4CF38E}"/>
            </a:ext>
          </a:extLst>
        </xdr:cNvPr>
        <xdr:cNvCxnSpPr>
          <a:cxnSpLocks noChangeShapeType="1"/>
          <a:stCxn id="13" idx="2"/>
        </xdr:cNvCxnSpPr>
      </xdr:nvCxnSpPr>
      <xdr:spPr bwMode="auto">
        <a:xfrm flipH="1">
          <a:off x="4848225" y="9553575"/>
          <a:ext cx="76200" cy="1609725"/>
        </a:xfrm>
        <a:prstGeom prst="straightConnector1">
          <a:avLst/>
        </a:prstGeom>
        <a:noFill/>
        <a:ln w="19050" algn="ctr">
          <a:solidFill>
            <a:srgbClr val="FF66CC"/>
          </a:solidFill>
          <a:round/>
          <a:headEnd type="none" w="lg" len="lg"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546100</xdr:colOff>
      <xdr:row>23</xdr:row>
      <xdr:rowOff>254000</xdr:rowOff>
    </xdr:from>
    <xdr:to>
      <xdr:col>17</xdr:col>
      <xdr:colOff>393794</xdr:colOff>
      <xdr:row>25</xdr:row>
      <xdr:rowOff>254000</xdr:rowOff>
    </xdr:to>
    <xdr:sp macro="" textlink="">
      <xdr:nvSpPr>
        <xdr:cNvPr id="16" name="角丸四角形吹き出し 15">
          <a:extLst>
            <a:ext uri="{FF2B5EF4-FFF2-40B4-BE49-F238E27FC236}">
              <a16:creationId xmlns:a16="http://schemas.microsoft.com/office/drawing/2014/main" id="{B0DAD76C-5005-438B-8349-3F1CC77322D8}"/>
            </a:ext>
          </a:extLst>
        </xdr:cNvPr>
        <xdr:cNvSpPr/>
      </xdr:nvSpPr>
      <xdr:spPr bwMode="auto">
        <a:xfrm>
          <a:off x="7188200" y="8915400"/>
          <a:ext cx="2082800" cy="609600"/>
        </a:xfrm>
        <a:prstGeom prst="wedgeRoundRectCallout">
          <a:avLst>
            <a:gd name="adj1" fmla="val -6161"/>
            <a:gd name="adj2" fmla="val 11759"/>
            <a:gd name="adj3" fmla="val 16667"/>
          </a:avLst>
        </a:prstGeom>
        <a:solidFill>
          <a:schemeClr val="bg1"/>
        </a:solidFill>
        <a:ln w="28575" cap="flat" cmpd="sng" algn="ctr">
          <a:solidFill>
            <a:srgbClr val="9900CC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0" upright="1"/>
        <a:lstStyle/>
        <a:p>
          <a:pPr algn="ctr">
            <a:lnSpc>
              <a:spcPts val="1500"/>
            </a:lnSpc>
          </a:pPr>
          <a:r>
            <a:rPr kumimoji="1" lang="en-US" altLang="ja-JP" sz="1400"/>
            <a:t>65</a:t>
          </a:r>
          <a:r>
            <a:rPr kumimoji="1" lang="ja-JP" altLang="en-US" sz="1400"/>
            <a:t>歳以降の年金生活</a:t>
          </a:r>
          <a:endParaRPr kumimoji="1" lang="en-US" altLang="ja-JP" sz="1400"/>
        </a:p>
        <a:p>
          <a:pPr algn="ctr">
            <a:lnSpc>
              <a:spcPts val="1500"/>
            </a:lnSpc>
          </a:pPr>
          <a:r>
            <a:rPr kumimoji="1" lang="ja-JP" altLang="en-US" sz="1400"/>
            <a:t>収入小計②</a:t>
          </a:r>
          <a:r>
            <a:rPr kumimoji="1" lang="en-US" altLang="ja-JP" sz="1400"/>
            <a:t>×12</a:t>
          </a:r>
          <a:r>
            <a:rPr kumimoji="1" lang="ja-JP" altLang="en-US" sz="1400"/>
            <a:t>％</a:t>
          </a:r>
        </a:p>
      </xdr:txBody>
    </xdr:sp>
    <xdr:clientData/>
  </xdr:twoCellAnchor>
  <xdr:twoCellAnchor>
    <xdr:from>
      <xdr:col>14</xdr:col>
      <xdr:colOff>485775</xdr:colOff>
      <xdr:row>25</xdr:row>
      <xdr:rowOff>257175</xdr:rowOff>
    </xdr:from>
    <xdr:to>
      <xdr:col>15</xdr:col>
      <xdr:colOff>466725</xdr:colOff>
      <xdr:row>31</xdr:row>
      <xdr:rowOff>66675</xdr:rowOff>
    </xdr:to>
    <xdr:cxnSp macro="">
      <xdr:nvCxnSpPr>
        <xdr:cNvPr id="169753" name="直線矢印コネクタ 9">
          <a:extLst>
            <a:ext uri="{FF2B5EF4-FFF2-40B4-BE49-F238E27FC236}">
              <a16:creationId xmlns:a16="http://schemas.microsoft.com/office/drawing/2014/main" id="{A74534D0-0216-43FA-95ED-4E777859772D}"/>
            </a:ext>
          </a:extLst>
        </xdr:cNvPr>
        <xdr:cNvCxnSpPr>
          <a:cxnSpLocks noChangeShapeType="1"/>
          <a:stCxn id="16" idx="2"/>
        </xdr:cNvCxnSpPr>
      </xdr:nvCxnSpPr>
      <xdr:spPr bwMode="auto">
        <a:xfrm flipH="1">
          <a:off x="7610475" y="9515475"/>
          <a:ext cx="533400" cy="1704975"/>
        </a:xfrm>
        <a:prstGeom prst="straightConnector1">
          <a:avLst/>
        </a:prstGeom>
        <a:noFill/>
        <a:ln w="19050" algn="ctr">
          <a:solidFill>
            <a:srgbClr val="9900CC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444500</xdr:colOff>
      <xdr:row>29</xdr:row>
      <xdr:rowOff>12700</xdr:rowOff>
    </xdr:from>
    <xdr:to>
      <xdr:col>13</xdr:col>
      <xdr:colOff>101600</xdr:colOff>
      <xdr:row>30</xdr:row>
      <xdr:rowOff>25400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A0A88190-DC9A-47C9-AFAF-F57ABA4998CB}"/>
            </a:ext>
          </a:extLst>
        </xdr:cNvPr>
        <xdr:cNvSpPr/>
      </xdr:nvSpPr>
      <xdr:spPr bwMode="auto">
        <a:xfrm>
          <a:off x="3733800" y="10566400"/>
          <a:ext cx="3009900" cy="317500"/>
        </a:xfrm>
        <a:prstGeom prst="wedgeRoundRectCallout">
          <a:avLst>
            <a:gd name="adj1" fmla="val -62672"/>
            <a:gd name="adj2" fmla="val 1964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0" upright="1"/>
        <a:lstStyle/>
        <a:p>
          <a:pPr algn="ctr">
            <a:lnSpc>
              <a:spcPts val="1500"/>
            </a:lnSpc>
          </a:pPr>
          <a:r>
            <a:rPr kumimoji="1" lang="ja-JP" altLang="en-US" sz="1200"/>
            <a:t>長女の就職に伴い教育費がなくなった</a:t>
          </a:r>
          <a:endParaRPr kumimoji="1" lang="en-US" altLang="ja-JP" sz="1200"/>
        </a:p>
      </xdr:txBody>
    </xdr:sp>
    <xdr:clientData/>
  </xdr:twoCellAnchor>
  <xdr:twoCellAnchor>
    <xdr:from>
      <xdr:col>12</xdr:col>
      <xdr:colOff>552450</xdr:colOff>
      <xdr:row>4</xdr:row>
      <xdr:rowOff>19050</xdr:rowOff>
    </xdr:from>
    <xdr:to>
      <xdr:col>13</xdr:col>
      <xdr:colOff>552450</xdr:colOff>
      <xdr:row>5</xdr:row>
      <xdr:rowOff>19050</xdr:rowOff>
    </xdr:to>
    <xdr:sp macro="" textlink="">
      <xdr:nvSpPr>
        <xdr:cNvPr id="169755" name="円/楕円 6">
          <a:extLst>
            <a:ext uri="{FF2B5EF4-FFF2-40B4-BE49-F238E27FC236}">
              <a16:creationId xmlns:a16="http://schemas.microsoft.com/office/drawing/2014/main" id="{57C368D0-5B92-4058-A38B-88FAD7F4E87B}"/>
            </a:ext>
          </a:extLst>
        </xdr:cNvPr>
        <xdr:cNvSpPr>
          <a:spLocks noChangeArrowheads="1"/>
        </xdr:cNvSpPr>
      </xdr:nvSpPr>
      <xdr:spPr bwMode="auto">
        <a:xfrm>
          <a:off x="6572250" y="885825"/>
          <a:ext cx="552450" cy="266700"/>
        </a:xfrm>
        <a:prstGeom prst="ellipse">
          <a:avLst/>
        </a:prstGeom>
        <a:noFill/>
        <a:ln w="38100" algn="ctr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552450</xdr:colOff>
      <xdr:row>4</xdr:row>
      <xdr:rowOff>247650</xdr:rowOff>
    </xdr:from>
    <xdr:to>
      <xdr:col>15</xdr:col>
      <xdr:colOff>542925</xdr:colOff>
      <xdr:row>6</xdr:row>
      <xdr:rowOff>38100</xdr:rowOff>
    </xdr:to>
    <xdr:sp macro="" textlink="">
      <xdr:nvSpPr>
        <xdr:cNvPr id="169756" name="円/楕円 6">
          <a:extLst>
            <a:ext uri="{FF2B5EF4-FFF2-40B4-BE49-F238E27FC236}">
              <a16:creationId xmlns:a16="http://schemas.microsoft.com/office/drawing/2014/main" id="{C10767E5-9D42-4356-BE53-36B2C543A0F6}"/>
            </a:ext>
          </a:extLst>
        </xdr:cNvPr>
        <xdr:cNvSpPr>
          <a:spLocks noChangeArrowheads="1"/>
        </xdr:cNvSpPr>
      </xdr:nvSpPr>
      <xdr:spPr bwMode="auto">
        <a:xfrm>
          <a:off x="7677150" y="1114425"/>
          <a:ext cx="542925" cy="323850"/>
        </a:xfrm>
        <a:prstGeom prst="ellipse">
          <a:avLst/>
        </a:prstGeom>
        <a:noFill/>
        <a:ln w="38100" algn="ctr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542925</xdr:colOff>
      <xdr:row>5</xdr:row>
      <xdr:rowOff>9525</xdr:rowOff>
    </xdr:from>
    <xdr:to>
      <xdr:col>14</xdr:col>
      <xdr:colOff>542925</xdr:colOff>
      <xdr:row>6</xdr:row>
      <xdr:rowOff>9525</xdr:rowOff>
    </xdr:to>
    <xdr:sp macro="" textlink="">
      <xdr:nvSpPr>
        <xdr:cNvPr id="169757" name="円/楕円 6">
          <a:extLst>
            <a:ext uri="{FF2B5EF4-FFF2-40B4-BE49-F238E27FC236}">
              <a16:creationId xmlns:a16="http://schemas.microsoft.com/office/drawing/2014/main" id="{252CA052-7392-4358-B595-91765DA605F0}"/>
            </a:ext>
          </a:extLst>
        </xdr:cNvPr>
        <xdr:cNvSpPr>
          <a:spLocks noChangeArrowheads="1"/>
        </xdr:cNvSpPr>
      </xdr:nvSpPr>
      <xdr:spPr bwMode="auto">
        <a:xfrm>
          <a:off x="7115175" y="1143000"/>
          <a:ext cx="552450" cy="266700"/>
        </a:xfrm>
        <a:prstGeom prst="ellipse">
          <a:avLst/>
        </a:prstGeom>
        <a:noFill/>
        <a:ln w="38100" algn="ctr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406399</xdr:colOff>
      <xdr:row>32</xdr:row>
      <xdr:rowOff>0</xdr:rowOff>
    </xdr:from>
    <xdr:to>
      <xdr:col>18</xdr:col>
      <xdr:colOff>330213</xdr:colOff>
      <xdr:row>33</xdr:row>
      <xdr:rowOff>12700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D4D405A-166B-4692-9EE4-C29D92B3667C}"/>
            </a:ext>
          </a:extLst>
        </xdr:cNvPr>
        <xdr:cNvSpPr/>
      </xdr:nvSpPr>
      <xdr:spPr bwMode="auto">
        <a:xfrm>
          <a:off x="4664074" y="11468100"/>
          <a:ext cx="3794125" cy="317500"/>
        </a:xfrm>
        <a:prstGeom prst="wedgeRoundRectCallout">
          <a:avLst>
            <a:gd name="adj1" fmla="val -59662"/>
            <a:gd name="adj2" fmla="val 1964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0" upright="1"/>
        <a:lstStyle/>
        <a:p>
          <a:pPr algn="ctr">
            <a:lnSpc>
              <a:spcPts val="1400"/>
            </a:lnSpc>
          </a:pPr>
          <a:r>
            <a:rPr kumimoji="1" lang="ja-JP" altLang="en-US" sz="1200"/>
            <a:t>長女の就職を期に住宅ローンの繰上げ返済を行った</a:t>
          </a:r>
          <a:endParaRPr kumimoji="1" lang="en-US" altLang="ja-JP" sz="1200"/>
        </a:p>
      </xdr:txBody>
    </xdr:sp>
    <xdr:clientData/>
  </xdr:twoCellAnchor>
  <xdr:twoCellAnchor>
    <xdr:from>
      <xdr:col>21</xdr:col>
      <xdr:colOff>190500</xdr:colOff>
      <xdr:row>6</xdr:row>
      <xdr:rowOff>127000</xdr:rowOff>
    </xdr:from>
    <xdr:to>
      <xdr:col>25</xdr:col>
      <xdr:colOff>165100</xdr:colOff>
      <xdr:row>8</xdr:row>
      <xdr:rowOff>139700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84144705-F95F-44EB-86DA-4827B543F5A8}"/>
            </a:ext>
          </a:extLst>
        </xdr:cNvPr>
        <xdr:cNvSpPr/>
      </xdr:nvSpPr>
      <xdr:spPr bwMode="auto">
        <a:xfrm>
          <a:off x="11303000" y="1536700"/>
          <a:ext cx="2209800" cy="546100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chemeClr val="accent5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0" upright="1"/>
        <a:lstStyle/>
        <a:p>
          <a:pPr algn="ctr"/>
          <a:r>
            <a:rPr kumimoji="1" lang="ja-JP" altLang="en-US" sz="1200"/>
            <a:t>海外旅行の予算を</a:t>
          </a:r>
          <a:endParaRPr kumimoji="1" lang="en-US" altLang="ja-JP" sz="1200"/>
        </a:p>
        <a:p>
          <a:pPr algn="ctr"/>
          <a:r>
            <a:rPr kumimoji="1" lang="ja-JP" altLang="en-US" sz="1200"/>
            <a:t>見直した（</a:t>
          </a:r>
          <a:r>
            <a:rPr kumimoji="1" lang="en-US" altLang="ja-JP" sz="1200"/>
            <a:t>2</a:t>
          </a:r>
          <a:r>
            <a:rPr kumimoji="1" lang="ja-JP" altLang="en-US" sz="1200"/>
            <a:t>回目以降）</a:t>
          </a:r>
        </a:p>
      </xdr:txBody>
    </xdr:sp>
    <xdr:clientData/>
  </xdr:twoCellAnchor>
  <xdr:twoCellAnchor>
    <xdr:from>
      <xdr:col>17</xdr:col>
      <xdr:colOff>63500</xdr:colOff>
      <xdr:row>6</xdr:row>
      <xdr:rowOff>76200</xdr:rowOff>
    </xdr:from>
    <xdr:to>
      <xdr:col>20</xdr:col>
      <xdr:colOff>393684</xdr:colOff>
      <xdr:row>8</xdr:row>
      <xdr:rowOff>76200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B4CC5DEF-173C-4144-8A4F-EA699CCE2833}"/>
            </a:ext>
          </a:extLst>
        </xdr:cNvPr>
        <xdr:cNvSpPr/>
      </xdr:nvSpPr>
      <xdr:spPr bwMode="auto">
        <a:xfrm>
          <a:off x="8940800" y="1485900"/>
          <a:ext cx="2006600" cy="533400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0" upright="1"/>
        <a:lstStyle/>
        <a:p>
          <a:pPr algn="ctr">
            <a:lnSpc>
              <a:spcPts val="1500"/>
            </a:lnSpc>
          </a:pPr>
          <a:r>
            <a:rPr kumimoji="1" lang="ja-JP" altLang="en-US" sz="1200"/>
            <a:t>車の買い替えは</a:t>
          </a:r>
          <a:endParaRPr kumimoji="1" lang="en-US" altLang="ja-JP" sz="1200"/>
        </a:p>
        <a:p>
          <a:pPr algn="ctr"/>
          <a:r>
            <a:rPr kumimoji="1" lang="ja-JP" altLang="en-US" sz="1200"/>
            <a:t>コンパクトカーにした</a:t>
          </a:r>
        </a:p>
      </xdr:txBody>
    </xdr:sp>
    <xdr:clientData/>
  </xdr:twoCellAnchor>
  <xdr:twoCellAnchor>
    <xdr:from>
      <xdr:col>13</xdr:col>
      <xdr:colOff>508000</xdr:colOff>
      <xdr:row>6</xdr:row>
      <xdr:rowOff>139700</xdr:rowOff>
    </xdr:from>
    <xdr:to>
      <xdr:col>16</xdr:col>
      <xdr:colOff>520622</xdr:colOff>
      <xdr:row>8</xdr:row>
      <xdr:rowOff>88900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EDA68976-C99B-42B0-926B-7880905BE2EA}"/>
            </a:ext>
          </a:extLst>
        </xdr:cNvPr>
        <xdr:cNvSpPr/>
      </xdr:nvSpPr>
      <xdr:spPr bwMode="auto">
        <a:xfrm>
          <a:off x="7150100" y="1549400"/>
          <a:ext cx="1689100" cy="482600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chemeClr val="accent5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0" upright="1"/>
        <a:lstStyle/>
        <a:p>
          <a:pPr algn="ctr"/>
          <a:r>
            <a:rPr kumimoji="1" lang="ja-JP" altLang="en-US" sz="1200"/>
            <a:t>リフォームの予算を</a:t>
          </a:r>
          <a:endParaRPr kumimoji="1" lang="en-US" altLang="ja-JP" sz="1200"/>
        </a:p>
        <a:p>
          <a:pPr algn="ctr"/>
          <a:r>
            <a:rPr kumimoji="1" lang="ja-JP" altLang="en-US" sz="1200"/>
            <a:t>見直した</a:t>
          </a:r>
        </a:p>
      </xdr:txBody>
    </xdr:sp>
    <xdr:clientData/>
  </xdr:twoCellAnchor>
  <xdr:twoCellAnchor>
    <xdr:from>
      <xdr:col>11</xdr:col>
      <xdr:colOff>238125</xdr:colOff>
      <xdr:row>8</xdr:row>
      <xdr:rowOff>85725</xdr:rowOff>
    </xdr:from>
    <xdr:to>
      <xdr:col>15</xdr:col>
      <xdr:colOff>238125</xdr:colOff>
      <xdr:row>10</xdr:row>
      <xdr:rowOff>28575</xdr:rowOff>
    </xdr:to>
    <xdr:cxnSp macro="">
      <xdr:nvCxnSpPr>
        <xdr:cNvPr id="173194" name="直線矢印コネクタ 7">
          <a:extLst>
            <a:ext uri="{FF2B5EF4-FFF2-40B4-BE49-F238E27FC236}">
              <a16:creationId xmlns:a16="http://schemas.microsoft.com/office/drawing/2014/main" id="{F956141E-925F-4A35-8E35-146917A99784}"/>
            </a:ext>
          </a:extLst>
        </xdr:cNvPr>
        <xdr:cNvCxnSpPr>
          <a:cxnSpLocks noChangeShapeType="1"/>
          <a:stCxn id="14" idx="2"/>
        </xdr:cNvCxnSpPr>
      </xdr:nvCxnSpPr>
      <xdr:spPr bwMode="auto">
        <a:xfrm flipH="1">
          <a:off x="5705475" y="2019300"/>
          <a:ext cx="2209800" cy="2066925"/>
        </a:xfrm>
        <a:prstGeom prst="straightConnector1">
          <a:avLst/>
        </a:prstGeom>
        <a:noFill/>
        <a:ln w="9525" algn="ctr">
          <a:solidFill>
            <a:srgbClr val="31859C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</xdr:col>
      <xdr:colOff>428625</xdr:colOff>
      <xdr:row>8</xdr:row>
      <xdr:rowOff>142875</xdr:rowOff>
    </xdr:from>
    <xdr:to>
      <xdr:col>23</xdr:col>
      <xdr:colOff>180975</xdr:colOff>
      <xdr:row>10</xdr:row>
      <xdr:rowOff>66675</xdr:rowOff>
    </xdr:to>
    <xdr:cxnSp macro="">
      <xdr:nvCxnSpPr>
        <xdr:cNvPr id="173195" name="直線矢印コネクタ 11">
          <a:extLst>
            <a:ext uri="{FF2B5EF4-FFF2-40B4-BE49-F238E27FC236}">
              <a16:creationId xmlns:a16="http://schemas.microsoft.com/office/drawing/2014/main" id="{A524ACF1-B320-42DB-87EF-18B072FE4BAB}"/>
            </a:ext>
          </a:extLst>
        </xdr:cNvPr>
        <xdr:cNvCxnSpPr>
          <a:cxnSpLocks noChangeShapeType="1"/>
          <a:stCxn id="4" idx="2"/>
        </xdr:cNvCxnSpPr>
      </xdr:nvCxnSpPr>
      <xdr:spPr bwMode="auto">
        <a:xfrm flipH="1">
          <a:off x="10315575" y="2076450"/>
          <a:ext cx="1962150" cy="2047875"/>
        </a:xfrm>
        <a:prstGeom prst="straightConnector1">
          <a:avLst/>
        </a:prstGeom>
        <a:noFill/>
        <a:ln w="9525" algn="ctr">
          <a:solidFill>
            <a:srgbClr val="31859C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23</xdr:col>
      <xdr:colOff>161925</xdr:colOff>
      <xdr:row>8</xdr:row>
      <xdr:rowOff>142875</xdr:rowOff>
    </xdr:from>
    <xdr:to>
      <xdr:col>23</xdr:col>
      <xdr:colOff>180975</xdr:colOff>
      <xdr:row>10</xdr:row>
      <xdr:rowOff>123825</xdr:rowOff>
    </xdr:to>
    <xdr:cxnSp macro="">
      <xdr:nvCxnSpPr>
        <xdr:cNvPr id="173196" name="直線矢印コネクタ 20">
          <a:extLst>
            <a:ext uri="{FF2B5EF4-FFF2-40B4-BE49-F238E27FC236}">
              <a16:creationId xmlns:a16="http://schemas.microsoft.com/office/drawing/2014/main" id="{A350E982-CD0C-4E99-9515-06D636FFFAF3}"/>
            </a:ext>
          </a:extLst>
        </xdr:cNvPr>
        <xdr:cNvCxnSpPr>
          <a:cxnSpLocks noChangeShapeType="1"/>
          <a:stCxn id="4" idx="2"/>
        </xdr:cNvCxnSpPr>
      </xdr:nvCxnSpPr>
      <xdr:spPr bwMode="auto">
        <a:xfrm flipH="1">
          <a:off x="12258675" y="2076450"/>
          <a:ext cx="19050" cy="2105025"/>
        </a:xfrm>
        <a:prstGeom prst="straightConnector1">
          <a:avLst/>
        </a:prstGeom>
        <a:noFill/>
        <a:ln w="9525" algn="ctr">
          <a:solidFill>
            <a:srgbClr val="31859C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444500</xdr:colOff>
      <xdr:row>17</xdr:row>
      <xdr:rowOff>190500</xdr:rowOff>
    </xdr:from>
    <xdr:to>
      <xdr:col>13</xdr:col>
      <xdr:colOff>469900</xdr:colOff>
      <xdr:row>20</xdr:row>
      <xdr:rowOff>190500</xdr:rowOff>
    </xdr:to>
    <xdr:sp macro="" textlink="">
      <xdr:nvSpPr>
        <xdr:cNvPr id="54" name="角丸四角形吹き出し 53">
          <a:extLst>
            <a:ext uri="{FF2B5EF4-FFF2-40B4-BE49-F238E27FC236}">
              <a16:creationId xmlns:a16="http://schemas.microsoft.com/office/drawing/2014/main" id="{DF877AEC-8019-4A4D-8DEB-1A2BF192E77B}"/>
            </a:ext>
          </a:extLst>
        </xdr:cNvPr>
        <xdr:cNvSpPr/>
      </xdr:nvSpPr>
      <xdr:spPr bwMode="auto">
        <a:xfrm>
          <a:off x="4851400" y="6400800"/>
          <a:ext cx="2260600" cy="914400"/>
        </a:xfrm>
        <a:prstGeom prst="wedgeRoundRectCallout">
          <a:avLst>
            <a:gd name="adj1" fmla="val 62025"/>
            <a:gd name="adj2" fmla="val -19692"/>
            <a:gd name="adj3" fmla="val 16667"/>
          </a:avLst>
        </a:prstGeom>
        <a:solidFill>
          <a:srgbClr val="CCEC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72000" tIns="0" rIns="72000" bIns="0" rtlCol="0" anchor="ctr" anchorCtr="0" upright="1"/>
        <a:lstStyle/>
        <a:p>
          <a:pPr algn="l">
            <a:lnSpc>
              <a:spcPts val="1500"/>
            </a:lnSpc>
          </a:pPr>
          <a:r>
            <a:rPr kumimoji="1" lang="ja-JP" altLang="en-US" sz="1200"/>
            <a:t>特別支給の老齢厚生年金は繰り下げできないので</a:t>
          </a:r>
          <a:r>
            <a:rPr kumimoji="1" lang="en-US" altLang="ja-JP" sz="1200"/>
            <a:t>65</a:t>
          </a:r>
          <a:r>
            <a:rPr kumimoji="1" lang="ja-JP" altLang="en-US" sz="1200"/>
            <a:t>歳になるまでは厚生年金を受給</a:t>
          </a:r>
        </a:p>
      </xdr:txBody>
    </xdr:sp>
    <xdr:clientData/>
  </xdr:twoCellAnchor>
  <xdr:oneCellAnchor>
    <xdr:from>
      <xdr:col>12</xdr:col>
      <xdr:colOff>317500</xdr:colOff>
      <xdr:row>13</xdr:row>
      <xdr:rowOff>25400</xdr:rowOff>
    </xdr:from>
    <xdr:ext cx="212441" cy="264560"/>
    <xdr:sp macro="" textlink="">
      <xdr:nvSpPr>
        <xdr:cNvPr id="167061" name="テキスト ボックス 167060">
          <a:extLst>
            <a:ext uri="{FF2B5EF4-FFF2-40B4-BE49-F238E27FC236}">
              <a16:creationId xmlns:a16="http://schemas.microsoft.com/office/drawing/2014/main" id="{8A3C5CD4-BE1F-44C8-B132-470145B3CD9B}"/>
            </a:ext>
          </a:extLst>
        </xdr:cNvPr>
        <xdr:cNvSpPr txBox="1"/>
      </xdr:nvSpPr>
      <xdr:spPr>
        <a:xfrm>
          <a:off x="6400800" y="501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5</xdr:col>
      <xdr:colOff>101600</xdr:colOff>
      <xdr:row>17</xdr:row>
      <xdr:rowOff>152400</xdr:rowOff>
    </xdr:from>
    <xdr:to>
      <xdr:col>9</xdr:col>
      <xdr:colOff>279400</xdr:colOff>
      <xdr:row>19</xdr:row>
      <xdr:rowOff>266700</xdr:rowOff>
    </xdr:to>
    <xdr:sp macro="" textlink="">
      <xdr:nvSpPr>
        <xdr:cNvPr id="58" name="角丸四角形吹き出し 57">
          <a:extLst>
            <a:ext uri="{FF2B5EF4-FFF2-40B4-BE49-F238E27FC236}">
              <a16:creationId xmlns:a16="http://schemas.microsoft.com/office/drawing/2014/main" id="{95E3F1C8-4900-4A7E-BBE5-C1F58F3D43D8}"/>
            </a:ext>
          </a:extLst>
        </xdr:cNvPr>
        <xdr:cNvSpPr/>
      </xdr:nvSpPr>
      <xdr:spPr bwMode="auto">
        <a:xfrm>
          <a:off x="2273300" y="6362700"/>
          <a:ext cx="2413000" cy="723900"/>
        </a:xfrm>
        <a:prstGeom prst="wedgeRoundRectCallout">
          <a:avLst>
            <a:gd name="adj1" fmla="val 49574"/>
            <a:gd name="adj2" fmla="val -80524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72000" tIns="0" rIns="72000" bIns="0" rtlCol="0" anchor="ctr" anchorCtr="0" upright="1"/>
        <a:lstStyle/>
        <a:p>
          <a:pPr algn="l">
            <a:lnSpc>
              <a:spcPts val="1300"/>
            </a:lnSpc>
          </a:pPr>
          <a:r>
            <a:rPr kumimoji="1" lang="ja-JP" altLang="en-US" sz="1200"/>
            <a:t>本人の退職時まで配偶者もパート勤務することにした</a:t>
          </a:r>
          <a:endParaRPr kumimoji="1" lang="en-US" altLang="ja-JP" sz="1200"/>
        </a:p>
        <a:p>
          <a:pPr algn="l">
            <a:lnSpc>
              <a:spcPts val="1300"/>
            </a:lnSpc>
          </a:pPr>
          <a:r>
            <a:rPr kumimoji="1" lang="ja-JP" altLang="en-US" sz="1200"/>
            <a:t>（時給</a:t>
          </a:r>
          <a:r>
            <a:rPr kumimoji="1" lang="en-US" altLang="ja-JP" sz="1200"/>
            <a:t>900</a:t>
          </a:r>
          <a:r>
            <a:rPr kumimoji="1" lang="ja-JP" altLang="en-US" sz="1200"/>
            <a:t>円</a:t>
          </a:r>
          <a:r>
            <a:rPr kumimoji="1" lang="en-US" altLang="ja-JP" sz="1200"/>
            <a:t>×5</a:t>
          </a:r>
          <a:r>
            <a:rPr kumimoji="1" lang="ja-JP" altLang="en-US" sz="1200"/>
            <a:t>時間で週</a:t>
          </a:r>
          <a:r>
            <a:rPr kumimoji="1" lang="en-US" altLang="ja-JP" sz="1200"/>
            <a:t>3</a:t>
          </a:r>
          <a:r>
            <a:rPr kumimoji="1" lang="ja-JP" altLang="en-US" sz="1200"/>
            <a:t>日）</a:t>
          </a:r>
        </a:p>
      </xdr:txBody>
    </xdr:sp>
    <xdr:clientData/>
  </xdr:twoCellAnchor>
  <xdr:twoCellAnchor>
    <xdr:from>
      <xdr:col>28</xdr:col>
      <xdr:colOff>406400</xdr:colOff>
      <xdr:row>22</xdr:row>
      <xdr:rowOff>88900</xdr:rowOff>
    </xdr:from>
    <xdr:to>
      <xdr:col>34</xdr:col>
      <xdr:colOff>228603</xdr:colOff>
      <xdr:row>26</xdr:row>
      <xdr:rowOff>76200</xdr:rowOff>
    </xdr:to>
    <xdr:sp macro="" textlink="">
      <xdr:nvSpPr>
        <xdr:cNvPr id="59" name="角丸四角形吹き出し 58">
          <a:extLst>
            <a:ext uri="{FF2B5EF4-FFF2-40B4-BE49-F238E27FC236}">
              <a16:creationId xmlns:a16="http://schemas.microsoft.com/office/drawing/2014/main" id="{14E0126B-C02F-4798-82C5-F5A618B250D8}"/>
            </a:ext>
          </a:extLst>
        </xdr:cNvPr>
        <xdr:cNvSpPr/>
      </xdr:nvSpPr>
      <xdr:spPr bwMode="auto">
        <a:xfrm>
          <a:off x="15430500" y="8445500"/>
          <a:ext cx="3175000" cy="1206500"/>
        </a:xfrm>
        <a:prstGeom prst="wedgeRoundRectCallout">
          <a:avLst>
            <a:gd name="adj1" fmla="val 40097"/>
            <a:gd name="adj2" fmla="val 45313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72000" tIns="72000" rIns="72000" bIns="0" rtlCol="0" anchor="t" upright="1"/>
        <a:lstStyle/>
        <a:p>
          <a:pPr algn="l">
            <a:lnSpc>
              <a:spcPts val="1300"/>
            </a:lnSpc>
          </a:pPr>
          <a:r>
            <a:rPr kumimoji="1" lang="en-US" altLang="ja-JP" sz="1400">
              <a:latin typeface="+mn-ea"/>
              <a:ea typeface="+mn-ea"/>
            </a:rPr>
            <a:t>30</a:t>
          </a:r>
          <a:r>
            <a:rPr kumimoji="1" lang="ja-JP" altLang="en-US" sz="1400">
              <a:latin typeface="+mn-ea"/>
              <a:ea typeface="+mn-ea"/>
            </a:rPr>
            <a:t>年後の資産残高から予備費として</a:t>
          </a:r>
          <a:r>
            <a:rPr kumimoji="1" lang="en-US" altLang="ja-JP" sz="1400">
              <a:latin typeface="+mn-ea"/>
              <a:ea typeface="+mn-ea"/>
            </a:rPr>
            <a:t>300</a:t>
          </a:r>
          <a:r>
            <a:rPr kumimoji="1" lang="ja-JP" altLang="en-US" sz="1400">
              <a:latin typeface="+mn-ea"/>
              <a:ea typeface="+mn-ea"/>
            </a:rPr>
            <a:t>万円引いてみると残高は</a:t>
          </a:r>
          <a:r>
            <a:rPr kumimoji="1" lang="en-US" altLang="ja-JP" sz="1400">
              <a:latin typeface="+mn-ea"/>
              <a:ea typeface="+mn-ea"/>
            </a:rPr>
            <a:t>833</a:t>
          </a:r>
          <a:r>
            <a:rPr kumimoji="1" lang="ja-JP" altLang="en-US" sz="1400">
              <a:latin typeface="+mn-ea"/>
              <a:ea typeface="+mn-ea"/>
            </a:rPr>
            <a:t>万円になる。</a:t>
          </a:r>
          <a:endParaRPr kumimoji="1" lang="en-US" altLang="ja-JP" sz="1400">
            <a:latin typeface="+mn-ea"/>
            <a:ea typeface="+mn-ea"/>
          </a:endParaRPr>
        </a:p>
        <a:p>
          <a:pPr algn="l">
            <a:lnSpc>
              <a:spcPts val="1300"/>
            </a:lnSpc>
          </a:pPr>
          <a:r>
            <a:rPr kumimoji="1" lang="ja-JP" altLang="en-US" sz="1400">
              <a:latin typeface="+mn-ea"/>
              <a:ea typeface="+mn-ea"/>
            </a:rPr>
            <a:t>さらに毎年の収支がプラスになり、残高が底をつく恐れは低くなった。</a:t>
          </a:r>
          <a:endParaRPr kumimoji="1" lang="en-US" altLang="ja-JP" sz="1400">
            <a:latin typeface="+mn-ea"/>
            <a:ea typeface="+mn-ea"/>
          </a:endParaRPr>
        </a:p>
      </xdr:txBody>
    </xdr:sp>
    <xdr:clientData/>
  </xdr:twoCellAnchor>
  <xdr:twoCellAnchor>
    <xdr:from>
      <xdr:col>34</xdr:col>
      <xdr:colOff>228600</xdr:colOff>
      <xdr:row>24</xdr:row>
      <xdr:rowOff>85725</xdr:rowOff>
    </xdr:from>
    <xdr:to>
      <xdr:col>35</xdr:col>
      <xdr:colOff>219075</xdr:colOff>
      <xdr:row>36</xdr:row>
      <xdr:rowOff>123825</xdr:rowOff>
    </xdr:to>
    <xdr:cxnSp macro="">
      <xdr:nvCxnSpPr>
        <xdr:cNvPr id="173203" name="直線矢印コネクタ 26">
          <a:extLst>
            <a:ext uri="{FF2B5EF4-FFF2-40B4-BE49-F238E27FC236}">
              <a16:creationId xmlns:a16="http://schemas.microsoft.com/office/drawing/2014/main" id="{49E6783B-246B-4AE7-94CF-1998DA0156DD}"/>
            </a:ext>
          </a:extLst>
        </xdr:cNvPr>
        <xdr:cNvCxnSpPr>
          <a:cxnSpLocks noChangeShapeType="1"/>
          <a:stCxn id="59" idx="3"/>
        </xdr:cNvCxnSpPr>
      </xdr:nvCxnSpPr>
      <xdr:spPr bwMode="auto">
        <a:xfrm>
          <a:off x="18402300" y="9039225"/>
          <a:ext cx="542925" cy="3943350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 type="none" w="lg" len="lg"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</xdr:col>
      <xdr:colOff>454025</xdr:colOff>
      <xdr:row>22</xdr:row>
      <xdr:rowOff>38100</xdr:rowOff>
    </xdr:from>
    <xdr:to>
      <xdr:col>26</xdr:col>
      <xdr:colOff>162024</xdr:colOff>
      <xdr:row>25</xdr:row>
      <xdr:rowOff>177800</xdr:rowOff>
    </xdr:to>
    <xdr:sp macro="" textlink="">
      <xdr:nvSpPr>
        <xdr:cNvPr id="26" name="角丸四角形吹き出し 25">
          <a:extLst>
            <a:ext uri="{FF2B5EF4-FFF2-40B4-BE49-F238E27FC236}">
              <a16:creationId xmlns:a16="http://schemas.microsoft.com/office/drawing/2014/main" id="{86923CFC-E912-4664-B72F-0F3E06B884CB}"/>
            </a:ext>
          </a:extLst>
        </xdr:cNvPr>
        <xdr:cNvSpPr/>
      </xdr:nvSpPr>
      <xdr:spPr bwMode="auto">
        <a:xfrm>
          <a:off x="10448925" y="8394700"/>
          <a:ext cx="3619599" cy="1054100"/>
        </a:xfrm>
        <a:prstGeom prst="wedgeRoundRectCallout">
          <a:avLst>
            <a:gd name="adj1" fmla="val -61990"/>
            <a:gd name="adj2" fmla="val -38542"/>
            <a:gd name="adj3" fmla="val 16667"/>
          </a:avLst>
        </a:prstGeom>
        <a:solidFill>
          <a:schemeClr val="bg1"/>
        </a:solidFill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72000" tIns="0" rIns="0" bIns="0" rtlCol="0" anchor="ctr" anchorCtr="0" upright="1"/>
        <a:lstStyle/>
        <a:p>
          <a:pPr algn="l">
            <a:lnSpc>
              <a:spcPts val="1500"/>
            </a:lnSpc>
          </a:pPr>
          <a:r>
            <a:rPr kumimoji="1" lang="ja-JP" altLang="en-US" sz="1200"/>
            <a:t>保険全般を見直し</a:t>
          </a:r>
          <a:endParaRPr kumimoji="1" lang="en-US" altLang="ja-JP" sz="1200"/>
        </a:p>
        <a:p>
          <a:pPr algn="l">
            <a:lnSpc>
              <a:spcPts val="1500"/>
            </a:lnSpc>
          </a:pPr>
          <a:r>
            <a:rPr kumimoji="1" lang="ja-JP" altLang="en-US" sz="1200"/>
            <a:t>死亡保障・医療保障等を</a:t>
          </a:r>
          <a:r>
            <a:rPr kumimoji="1" lang="en-US" altLang="ja-JP" sz="1200"/>
            <a:t>3</a:t>
          </a:r>
          <a:r>
            <a:rPr kumimoji="1" lang="ja-JP" altLang="en-US" sz="1200"/>
            <a:t>段階で減らした。</a:t>
          </a:r>
        </a:p>
        <a:p>
          <a:pPr algn="l">
            <a:lnSpc>
              <a:spcPts val="1500"/>
            </a:lnSpc>
          </a:pPr>
          <a:r>
            <a:rPr kumimoji="1" lang="ja-JP" altLang="en-US" sz="1200"/>
            <a:t>満期受取金は</a:t>
          </a:r>
          <a:r>
            <a:rPr kumimoji="1" lang="en-US" altLang="ja-JP" sz="1200"/>
            <a:t>100</a:t>
          </a:r>
          <a:r>
            <a:rPr kumimoji="1" lang="ja-JP" altLang="en-US" sz="1200"/>
            <a:t>万円減少したが、</a:t>
          </a:r>
          <a:endParaRPr kumimoji="1" lang="en-US" altLang="ja-JP" sz="1200"/>
        </a:p>
        <a:p>
          <a:pPr algn="l">
            <a:lnSpc>
              <a:spcPts val="1500"/>
            </a:lnSpc>
          </a:pPr>
          <a:r>
            <a:rPr kumimoji="1" lang="ja-JP" altLang="en-US" sz="1200"/>
            <a:t>掛け金は</a:t>
          </a:r>
          <a:r>
            <a:rPr kumimoji="1" lang="en-US" altLang="ja-JP" sz="1200"/>
            <a:t>86</a:t>
          </a:r>
          <a:r>
            <a:rPr kumimoji="1" lang="ja-JP" altLang="en-US" sz="1200"/>
            <a:t>歳時点で</a:t>
          </a:r>
          <a:r>
            <a:rPr kumimoji="1" lang="en-US" altLang="ja-JP" sz="1200"/>
            <a:t>272</a:t>
          </a:r>
          <a:r>
            <a:rPr kumimoji="1" lang="ja-JP" altLang="en-US" sz="1200"/>
            <a:t>万円少なくすんだ。</a:t>
          </a:r>
        </a:p>
      </xdr:txBody>
    </xdr:sp>
    <xdr:clientData/>
  </xdr:twoCellAnchor>
  <xdr:twoCellAnchor>
    <xdr:from>
      <xdr:col>18</xdr:col>
      <xdr:colOff>457200</xdr:colOff>
      <xdr:row>23</xdr:row>
      <xdr:rowOff>257175</xdr:rowOff>
    </xdr:from>
    <xdr:to>
      <xdr:col>19</xdr:col>
      <xdr:colOff>457200</xdr:colOff>
      <xdr:row>29</xdr:row>
      <xdr:rowOff>295275</xdr:rowOff>
    </xdr:to>
    <xdr:cxnSp macro="">
      <xdr:nvCxnSpPr>
        <xdr:cNvPr id="173205" name="直線矢印コネクタ 12">
          <a:extLst>
            <a:ext uri="{FF2B5EF4-FFF2-40B4-BE49-F238E27FC236}">
              <a16:creationId xmlns:a16="http://schemas.microsoft.com/office/drawing/2014/main" id="{78810671-72F5-476E-9652-82DA4CDDC593}"/>
            </a:ext>
          </a:extLst>
        </xdr:cNvPr>
        <xdr:cNvCxnSpPr>
          <a:cxnSpLocks noChangeShapeType="1"/>
          <a:stCxn id="26" idx="1"/>
        </xdr:cNvCxnSpPr>
      </xdr:nvCxnSpPr>
      <xdr:spPr bwMode="auto">
        <a:xfrm flipH="1">
          <a:off x="9791700" y="8905875"/>
          <a:ext cx="552450" cy="1933575"/>
        </a:xfrm>
        <a:prstGeom prst="straightConnector1">
          <a:avLst/>
        </a:prstGeom>
        <a:noFill/>
        <a:ln w="38100" algn="ctr">
          <a:solidFill>
            <a:srgbClr val="0070C0"/>
          </a:solidFill>
          <a:prstDash val="sys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552450</xdr:colOff>
      <xdr:row>4</xdr:row>
      <xdr:rowOff>19050</xdr:rowOff>
    </xdr:from>
    <xdr:to>
      <xdr:col>13</xdr:col>
      <xdr:colOff>552450</xdr:colOff>
      <xdr:row>5</xdr:row>
      <xdr:rowOff>19050</xdr:rowOff>
    </xdr:to>
    <xdr:sp macro="" textlink="">
      <xdr:nvSpPr>
        <xdr:cNvPr id="173206" name="円/楕円 6">
          <a:extLst>
            <a:ext uri="{FF2B5EF4-FFF2-40B4-BE49-F238E27FC236}">
              <a16:creationId xmlns:a16="http://schemas.microsoft.com/office/drawing/2014/main" id="{27E6EB03-8EF2-4716-B7C1-A4C7FE2F2272}"/>
            </a:ext>
          </a:extLst>
        </xdr:cNvPr>
        <xdr:cNvSpPr>
          <a:spLocks noChangeArrowheads="1"/>
        </xdr:cNvSpPr>
      </xdr:nvSpPr>
      <xdr:spPr bwMode="auto">
        <a:xfrm>
          <a:off x="6572250" y="885825"/>
          <a:ext cx="552450" cy="266700"/>
        </a:xfrm>
        <a:prstGeom prst="ellipse">
          <a:avLst/>
        </a:prstGeom>
        <a:noFill/>
        <a:ln w="38100" algn="ctr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542925</xdr:colOff>
      <xdr:row>4</xdr:row>
      <xdr:rowOff>247650</xdr:rowOff>
    </xdr:from>
    <xdr:to>
      <xdr:col>16</xdr:col>
      <xdr:colOff>38100</xdr:colOff>
      <xdr:row>6</xdr:row>
      <xdr:rowOff>9525</xdr:rowOff>
    </xdr:to>
    <xdr:sp macro="" textlink="">
      <xdr:nvSpPr>
        <xdr:cNvPr id="173207" name="円/楕円 6">
          <a:extLst>
            <a:ext uri="{FF2B5EF4-FFF2-40B4-BE49-F238E27FC236}">
              <a16:creationId xmlns:a16="http://schemas.microsoft.com/office/drawing/2014/main" id="{C500784A-B045-42FF-A43B-8DB477944311}"/>
            </a:ext>
          </a:extLst>
        </xdr:cNvPr>
        <xdr:cNvSpPr>
          <a:spLocks noChangeArrowheads="1"/>
        </xdr:cNvSpPr>
      </xdr:nvSpPr>
      <xdr:spPr bwMode="auto">
        <a:xfrm>
          <a:off x="7667625" y="1114425"/>
          <a:ext cx="600075" cy="295275"/>
        </a:xfrm>
        <a:prstGeom prst="ellipse">
          <a:avLst/>
        </a:prstGeom>
        <a:noFill/>
        <a:ln w="38100" algn="ctr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406399</xdr:colOff>
      <xdr:row>31</xdr:row>
      <xdr:rowOff>292100</xdr:rowOff>
    </xdr:from>
    <xdr:to>
      <xdr:col>18</xdr:col>
      <xdr:colOff>330213</xdr:colOff>
      <xdr:row>33</xdr:row>
      <xdr:rowOff>12700</xdr:rowOff>
    </xdr:to>
    <xdr:sp macro="" textlink="">
      <xdr:nvSpPr>
        <xdr:cNvPr id="30" name="角丸四角形吹き出し 29">
          <a:extLst>
            <a:ext uri="{FF2B5EF4-FFF2-40B4-BE49-F238E27FC236}">
              <a16:creationId xmlns:a16="http://schemas.microsoft.com/office/drawing/2014/main" id="{CF05A8DF-4790-4A9E-91E9-C607E6B828C8}"/>
            </a:ext>
          </a:extLst>
        </xdr:cNvPr>
        <xdr:cNvSpPr/>
      </xdr:nvSpPr>
      <xdr:spPr bwMode="auto">
        <a:xfrm>
          <a:off x="5372099" y="10845800"/>
          <a:ext cx="4394214" cy="330200"/>
        </a:xfrm>
        <a:prstGeom prst="wedgeRoundRectCallout">
          <a:avLst>
            <a:gd name="adj1" fmla="val -59662"/>
            <a:gd name="adj2" fmla="val 1964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0" upright="1"/>
        <a:lstStyle/>
        <a:p>
          <a:pPr algn="ctr">
            <a:lnSpc>
              <a:spcPts val="1400"/>
            </a:lnSpc>
          </a:pPr>
          <a:r>
            <a:rPr kumimoji="1" lang="ja-JP" altLang="en-US" sz="1200"/>
            <a:t>長女の就職を期に住宅ローンの繰上げ返済を行った</a:t>
          </a:r>
          <a:endParaRPr kumimoji="1" lang="en-US" altLang="ja-JP" sz="1200"/>
        </a:p>
      </xdr:txBody>
    </xdr:sp>
    <xdr:clientData/>
  </xdr:twoCellAnchor>
  <xdr:twoCellAnchor>
    <xdr:from>
      <xdr:col>21</xdr:col>
      <xdr:colOff>190500</xdr:colOff>
      <xdr:row>6</xdr:row>
      <xdr:rowOff>127000</xdr:rowOff>
    </xdr:from>
    <xdr:to>
      <xdr:col>25</xdr:col>
      <xdr:colOff>165100</xdr:colOff>
      <xdr:row>8</xdr:row>
      <xdr:rowOff>139700</xdr:rowOff>
    </xdr:to>
    <xdr:sp macro="" textlink="">
      <xdr:nvSpPr>
        <xdr:cNvPr id="31" name="角丸四角形 30">
          <a:extLst>
            <a:ext uri="{FF2B5EF4-FFF2-40B4-BE49-F238E27FC236}">
              <a16:creationId xmlns:a16="http://schemas.microsoft.com/office/drawing/2014/main" id="{94FFD3EF-7C26-4CF6-8BBA-68CFC7AB748F}"/>
            </a:ext>
          </a:extLst>
        </xdr:cNvPr>
        <xdr:cNvSpPr/>
      </xdr:nvSpPr>
      <xdr:spPr bwMode="auto">
        <a:xfrm>
          <a:off x="11182350" y="1527175"/>
          <a:ext cx="2184400" cy="546100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chemeClr val="accent5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0" upright="1"/>
        <a:lstStyle/>
        <a:p>
          <a:pPr algn="ctr"/>
          <a:r>
            <a:rPr kumimoji="1" lang="ja-JP" altLang="en-US" sz="1200"/>
            <a:t>海外旅行の予算を</a:t>
          </a:r>
          <a:endParaRPr kumimoji="1" lang="en-US" altLang="ja-JP" sz="1200"/>
        </a:p>
        <a:p>
          <a:pPr algn="ctr"/>
          <a:r>
            <a:rPr kumimoji="1" lang="ja-JP" altLang="en-US" sz="1200"/>
            <a:t>見直した（</a:t>
          </a:r>
          <a:r>
            <a:rPr kumimoji="1" lang="en-US" altLang="ja-JP" sz="1200"/>
            <a:t>2</a:t>
          </a:r>
          <a:r>
            <a:rPr kumimoji="1" lang="ja-JP" altLang="en-US" sz="1200"/>
            <a:t>回目以降）</a:t>
          </a:r>
        </a:p>
      </xdr:txBody>
    </xdr:sp>
    <xdr:clientData/>
  </xdr:twoCellAnchor>
  <xdr:twoCellAnchor>
    <xdr:from>
      <xdr:col>17</xdr:col>
      <xdr:colOff>63500</xdr:colOff>
      <xdr:row>6</xdr:row>
      <xdr:rowOff>76200</xdr:rowOff>
    </xdr:from>
    <xdr:to>
      <xdr:col>20</xdr:col>
      <xdr:colOff>393684</xdr:colOff>
      <xdr:row>8</xdr:row>
      <xdr:rowOff>76200</xdr:rowOff>
    </xdr:to>
    <xdr:sp macro="" textlink="">
      <xdr:nvSpPr>
        <xdr:cNvPr id="32" name="角丸四角形 31">
          <a:extLst>
            <a:ext uri="{FF2B5EF4-FFF2-40B4-BE49-F238E27FC236}">
              <a16:creationId xmlns:a16="http://schemas.microsoft.com/office/drawing/2014/main" id="{0CFFC671-0AAE-43E9-9693-CDECBC94FEB0}"/>
            </a:ext>
          </a:extLst>
        </xdr:cNvPr>
        <xdr:cNvSpPr/>
      </xdr:nvSpPr>
      <xdr:spPr bwMode="auto">
        <a:xfrm>
          <a:off x="8845550" y="1476375"/>
          <a:ext cx="1987534" cy="533400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0" upright="1"/>
        <a:lstStyle/>
        <a:p>
          <a:pPr algn="ctr">
            <a:lnSpc>
              <a:spcPts val="1500"/>
            </a:lnSpc>
          </a:pPr>
          <a:r>
            <a:rPr kumimoji="1" lang="ja-JP" altLang="en-US" sz="1200"/>
            <a:t>車の買い替えは</a:t>
          </a:r>
          <a:endParaRPr kumimoji="1" lang="en-US" altLang="ja-JP" sz="1200"/>
        </a:p>
        <a:p>
          <a:pPr algn="ctr"/>
          <a:r>
            <a:rPr kumimoji="1" lang="ja-JP" altLang="en-US" sz="1200"/>
            <a:t>コンパクトカーにした</a:t>
          </a:r>
        </a:p>
      </xdr:txBody>
    </xdr:sp>
    <xdr:clientData/>
  </xdr:twoCellAnchor>
  <xdr:twoCellAnchor>
    <xdr:from>
      <xdr:col>13</xdr:col>
      <xdr:colOff>508000</xdr:colOff>
      <xdr:row>6</xdr:row>
      <xdr:rowOff>139700</xdr:rowOff>
    </xdr:from>
    <xdr:to>
      <xdr:col>16</xdr:col>
      <xdr:colOff>520622</xdr:colOff>
      <xdr:row>8</xdr:row>
      <xdr:rowOff>88900</xdr:rowOff>
    </xdr:to>
    <xdr:sp macro="" textlink="">
      <xdr:nvSpPr>
        <xdr:cNvPr id="33" name="角丸四角形 32">
          <a:extLst>
            <a:ext uri="{FF2B5EF4-FFF2-40B4-BE49-F238E27FC236}">
              <a16:creationId xmlns:a16="http://schemas.microsoft.com/office/drawing/2014/main" id="{49DEF491-375E-4876-A8A9-20268A817DD5}"/>
            </a:ext>
          </a:extLst>
        </xdr:cNvPr>
        <xdr:cNvSpPr/>
      </xdr:nvSpPr>
      <xdr:spPr bwMode="auto">
        <a:xfrm>
          <a:off x="7080250" y="1539875"/>
          <a:ext cx="1669972" cy="482600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chemeClr val="accent5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0" upright="1"/>
        <a:lstStyle/>
        <a:p>
          <a:pPr algn="ctr"/>
          <a:r>
            <a:rPr kumimoji="1" lang="ja-JP" altLang="en-US" sz="1200"/>
            <a:t>リフォームの予算を</a:t>
          </a:r>
          <a:endParaRPr kumimoji="1" lang="en-US" altLang="ja-JP" sz="1200"/>
        </a:p>
        <a:p>
          <a:pPr algn="ctr"/>
          <a:r>
            <a:rPr kumimoji="1" lang="ja-JP" altLang="en-US" sz="1200"/>
            <a:t>見直した</a:t>
          </a:r>
        </a:p>
      </xdr:txBody>
    </xdr:sp>
    <xdr:clientData/>
  </xdr:twoCellAnchor>
  <xdr:oneCellAnchor>
    <xdr:from>
      <xdr:col>7</xdr:col>
      <xdr:colOff>215900</xdr:colOff>
      <xdr:row>12</xdr:row>
      <xdr:rowOff>215602</xdr:rowOff>
    </xdr:from>
    <xdr:ext cx="2427104" cy="609898"/>
    <xdr:sp macro="" textlink="">
      <xdr:nvSpPr>
        <xdr:cNvPr id="34" name="角丸四角形吹き出し 33">
          <a:extLst>
            <a:ext uri="{FF2B5EF4-FFF2-40B4-BE49-F238E27FC236}">
              <a16:creationId xmlns:a16="http://schemas.microsoft.com/office/drawing/2014/main" id="{2B331E5E-99F0-4C4B-857B-D7F1901DA170}"/>
            </a:ext>
          </a:extLst>
        </xdr:cNvPr>
        <xdr:cNvSpPr/>
      </xdr:nvSpPr>
      <xdr:spPr bwMode="auto">
        <a:xfrm>
          <a:off x="3505200" y="4901902"/>
          <a:ext cx="2427104" cy="609898"/>
        </a:xfrm>
        <a:prstGeom prst="wedgeRoundRectCallout">
          <a:avLst>
            <a:gd name="adj1" fmla="val 80034"/>
            <a:gd name="adj2" fmla="val -22085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72000" tIns="0" rIns="72000" bIns="0" numCol="1" spcCol="36000" rtlCol="0" anchor="ctr" anchorCtr="1" upright="1">
          <a:noAutofit/>
        </a:bodyPr>
        <a:lstStyle/>
        <a:p>
          <a:pPr algn="l">
            <a:lnSpc>
              <a:spcPts val="1300"/>
            </a:lnSpc>
          </a:pPr>
          <a:r>
            <a:rPr kumimoji="1" lang="ja-JP" altLang="en-US" sz="1200"/>
            <a:t>継続雇用で働いた分、</a:t>
          </a:r>
          <a:r>
            <a:rPr kumimoji="1" lang="en-US" altLang="ja-JP" sz="1200"/>
            <a:t>65</a:t>
          </a:r>
          <a:r>
            <a:rPr kumimoji="1" lang="ja-JP" altLang="en-US" sz="1200"/>
            <a:t>歳以降の厚生年金が増額された</a:t>
          </a:r>
        </a:p>
      </xdr:txBody>
    </xdr:sp>
    <xdr:clientData/>
  </xdr:oneCellAnchor>
  <xdr:twoCellAnchor>
    <xdr:from>
      <xdr:col>11</xdr:col>
      <xdr:colOff>238125</xdr:colOff>
      <xdr:row>8</xdr:row>
      <xdr:rowOff>85725</xdr:rowOff>
    </xdr:from>
    <xdr:to>
      <xdr:col>15</xdr:col>
      <xdr:colOff>238125</xdr:colOff>
      <xdr:row>10</xdr:row>
      <xdr:rowOff>28575</xdr:rowOff>
    </xdr:to>
    <xdr:cxnSp macro="">
      <xdr:nvCxnSpPr>
        <xdr:cNvPr id="173213" name="直線矢印コネクタ 7">
          <a:extLst>
            <a:ext uri="{FF2B5EF4-FFF2-40B4-BE49-F238E27FC236}">
              <a16:creationId xmlns:a16="http://schemas.microsoft.com/office/drawing/2014/main" id="{AC48B4AF-5175-451D-949F-6372920F4A0D}"/>
            </a:ext>
          </a:extLst>
        </xdr:cNvPr>
        <xdr:cNvCxnSpPr>
          <a:cxnSpLocks noChangeShapeType="1"/>
          <a:stCxn id="33" idx="2"/>
        </xdr:cNvCxnSpPr>
      </xdr:nvCxnSpPr>
      <xdr:spPr bwMode="auto">
        <a:xfrm flipH="1">
          <a:off x="5705475" y="2019300"/>
          <a:ext cx="2209800" cy="2066925"/>
        </a:xfrm>
        <a:prstGeom prst="straightConnector1">
          <a:avLst/>
        </a:prstGeom>
        <a:noFill/>
        <a:ln w="9525" algn="ctr">
          <a:solidFill>
            <a:srgbClr val="31859C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</xdr:col>
      <xdr:colOff>428625</xdr:colOff>
      <xdr:row>8</xdr:row>
      <xdr:rowOff>142875</xdr:rowOff>
    </xdr:from>
    <xdr:to>
      <xdr:col>23</xdr:col>
      <xdr:colOff>180975</xdr:colOff>
      <xdr:row>10</xdr:row>
      <xdr:rowOff>66675</xdr:rowOff>
    </xdr:to>
    <xdr:cxnSp macro="">
      <xdr:nvCxnSpPr>
        <xdr:cNvPr id="173214" name="直線矢印コネクタ 11">
          <a:extLst>
            <a:ext uri="{FF2B5EF4-FFF2-40B4-BE49-F238E27FC236}">
              <a16:creationId xmlns:a16="http://schemas.microsoft.com/office/drawing/2014/main" id="{D96E2F75-49EC-450D-A623-0D4B6E138606}"/>
            </a:ext>
          </a:extLst>
        </xdr:cNvPr>
        <xdr:cNvCxnSpPr>
          <a:cxnSpLocks noChangeShapeType="1"/>
          <a:stCxn id="31" idx="2"/>
        </xdr:cNvCxnSpPr>
      </xdr:nvCxnSpPr>
      <xdr:spPr bwMode="auto">
        <a:xfrm flipH="1">
          <a:off x="10315575" y="2076450"/>
          <a:ext cx="1962150" cy="2047875"/>
        </a:xfrm>
        <a:prstGeom prst="straightConnector1">
          <a:avLst/>
        </a:prstGeom>
        <a:noFill/>
        <a:ln w="9525" algn="ctr">
          <a:solidFill>
            <a:srgbClr val="31859C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23</xdr:col>
      <xdr:colOff>161925</xdr:colOff>
      <xdr:row>8</xdr:row>
      <xdr:rowOff>142875</xdr:rowOff>
    </xdr:from>
    <xdr:to>
      <xdr:col>23</xdr:col>
      <xdr:colOff>180975</xdr:colOff>
      <xdr:row>10</xdr:row>
      <xdr:rowOff>123825</xdr:rowOff>
    </xdr:to>
    <xdr:cxnSp macro="">
      <xdr:nvCxnSpPr>
        <xdr:cNvPr id="173215" name="直線矢印コネクタ 20">
          <a:extLst>
            <a:ext uri="{FF2B5EF4-FFF2-40B4-BE49-F238E27FC236}">
              <a16:creationId xmlns:a16="http://schemas.microsoft.com/office/drawing/2014/main" id="{2EF88576-F22C-49A0-AAB0-C39DBD0CB39C}"/>
            </a:ext>
          </a:extLst>
        </xdr:cNvPr>
        <xdr:cNvCxnSpPr>
          <a:cxnSpLocks noChangeShapeType="1"/>
          <a:stCxn id="31" idx="2"/>
        </xdr:cNvCxnSpPr>
      </xdr:nvCxnSpPr>
      <xdr:spPr bwMode="auto">
        <a:xfrm flipH="1">
          <a:off x="12258675" y="2076450"/>
          <a:ext cx="19050" cy="2105025"/>
        </a:xfrm>
        <a:prstGeom prst="straightConnector1">
          <a:avLst/>
        </a:prstGeom>
        <a:noFill/>
        <a:ln w="9525" algn="ctr">
          <a:solidFill>
            <a:srgbClr val="31859C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</xdr:col>
      <xdr:colOff>482601</xdr:colOff>
      <xdr:row>14</xdr:row>
      <xdr:rowOff>101600</xdr:rowOff>
    </xdr:from>
    <xdr:to>
      <xdr:col>25</xdr:col>
      <xdr:colOff>381001</xdr:colOff>
      <xdr:row>15</xdr:row>
      <xdr:rowOff>254000</xdr:rowOff>
    </xdr:to>
    <xdr:sp macro="" textlink="">
      <xdr:nvSpPr>
        <xdr:cNvPr id="41" name="角丸四角形吹き出し 40">
          <a:extLst>
            <a:ext uri="{FF2B5EF4-FFF2-40B4-BE49-F238E27FC236}">
              <a16:creationId xmlns:a16="http://schemas.microsoft.com/office/drawing/2014/main" id="{FD17EAEF-83A7-474B-98E8-655018E21D19}"/>
            </a:ext>
          </a:extLst>
        </xdr:cNvPr>
        <xdr:cNvSpPr/>
      </xdr:nvSpPr>
      <xdr:spPr bwMode="auto">
        <a:xfrm>
          <a:off x="9918701" y="5397500"/>
          <a:ext cx="3810000" cy="457200"/>
        </a:xfrm>
        <a:prstGeom prst="wedgeRoundRectCallout">
          <a:avLst>
            <a:gd name="adj1" fmla="val -9833"/>
            <a:gd name="adj2" fmla="val 125673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08000" tIns="0" rIns="72000" bIns="0" rtlCol="0" anchor="ctr" anchorCtr="0" upright="1"/>
        <a:lstStyle/>
        <a:p>
          <a:pPr algn="l">
            <a:lnSpc>
              <a:spcPts val="1500"/>
            </a:lnSpc>
          </a:pPr>
          <a:r>
            <a:rPr kumimoji="1" lang="ja-JP" altLang="en-US" sz="1200"/>
            <a:t>配偶者の公的年金の受け取りを両方（基礎・厚生）とも</a:t>
          </a:r>
          <a:endParaRPr kumimoji="1" lang="en-US" altLang="ja-JP" sz="1200"/>
        </a:p>
        <a:p>
          <a:pPr algn="l">
            <a:lnSpc>
              <a:spcPts val="1500"/>
            </a:lnSpc>
          </a:pPr>
          <a:r>
            <a:rPr kumimoji="1" lang="en-US" altLang="ja-JP" sz="1200"/>
            <a:t>5</a:t>
          </a:r>
          <a:r>
            <a:rPr kumimoji="1" lang="ja-JP" altLang="en-US" sz="1200"/>
            <a:t>年繰り下げて、支給額を増やした（</a:t>
          </a:r>
          <a:r>
            <a:rPr kumimoji="1" lang="en-US" altLang="ja-JP" sz="1200"/>
            <a:t>×1.42</a:t>
          </a:r>
          <a:r>
            <a:rPr kumimoji="1" lang="ja-JP" altLang="en-US" sz="1200"/>
            <a:t>倍）</a:t>
          </a:r>
        </a:p>
      </xdr:txBody>
    </xdr:sp>
    <xdr:clientData/>
  </xdr:twoCellAnchor>
  <xdr:oneCellAnchor>
    <xdr:from>
      <xdr:col>12</xdr:col>
      <xdr:colOff>317500</xdr:colOff>
      <xdr:row>13</xdr:row>
      <xdr:rowOff>25400</xdr:rowOff>
    </xdr:from>
    <xdr:ext cx="21244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420848C6-CE67-4AA5-94B4-06C2D144AF43}"/>
            </a:ext>
          </a:extLst>
        </xdr:cNvPr>
        <xdr:cNvSpPr txBox="1"/>
      </xdr:nvSpPr>
      <xdr:spPr>
        <a:xfrm>
          <a:off x="6337300" y="5006975"/>
          <a:ext cx="2124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28</xdr:col>
      <xdr:colOff>406400</xdr:colOff>
      <xdr:row>22</xdr:row>
      <xdr:rowOff>88900</xdr:rowOff>
    </xdr:from>
    <xdr:to>
      <xdr:col>34</xdr:col>
      <xdr:colOff>228603</xdr:colOff>
      <xdr:row>26</xdr:row>
      <xdr:rowOff>76200</xdr:rowOff>
    </xdr:to>
    <xdr:sp macro="" textlink="">
      <xdr:nvSpPr>
        <xdr:cNvPr id="47" name="角丸四角形吹き出し 46">
          <a:extLst>
            <a:ext uri="{FF2B5EF4-FFF2-40B4-BE49-F238E27FC236}">
              <a16:creationId xmlns:a16="http://schemas.microsoft.com/office/drawing/2014/main" id="{97750A84-1EA9-447D-B244-CF2EB657E6A3}"/>
            </a:ext>
          </a:extLst>
        </xdr:cNvPr>
        <xdr:cNvSpPr/>
      </xdr:nvSpPr>
      <xdr:spPr bwMode="auto">
        <a:xfrm>
          <a:off x="15265400" y="8432800"/>
          <a:ext cx="3136903" cy="1206500"/>
        </a:xfrm>
        <a:prstGeom prst="wedgeRoundRectCallout">
          <a:avLst>
            <a:gd name="adj1" fmla="val 40097"/>
            <a:gd name="adj2" fmla="val 45313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72000" tIns="72000" rIns="72000" bIns="0" rtlCol="0" anchor="t" upright="1"/>
        <a:lstStyle/>
        <a:p>
          <a:pPr algn="l">
            <a:lnSpc>
              <a:spcPts val="1300"/>
            </a:lnSpc>
          </a:pPr>
          <a:r>
            <a:rPr kumimoji="1" lang="en-US" altLang="ja-JP" sz="1400">
              <a:latin typeface="+mn-ea"/>
              <a:ea typeface="+mn-ea"/>
            </a:rPr>
            <a:t>30</a:t>
          </a:r>
          <a:r>
            <a:rPr kumimoji="1" lang="ja-JP" altLang="en-US" sz="1400">
              <a:latin typeface="+mn-ea"/>
              <a:ea typeface="+mn-ea"/>
            </a:rPr>
            <a:t>年後の資産残高から予備費として</a:t>
          </a:r>
          <a:r>
            <a:rPr kumimoji="1" lang="en-US" altLang="ja-JP" sz="1400">
              <a:latin typeface="+mn-ea"/>
              <a:ea typeface="+mn-ea"/>
            </a:rPr>
            <a:t>300</a:t>
          </a:r>
          <a:r>
            <a:rPr kumimoji="1" lang="ja-JP" altLang="en-US" sz="1400">
              <a:latin typeface="+mn-ea"/>
              <a:ea typeface="+mn-ea"/>
            </a:rPr>
            <a:t>万円引いてみると残高は</a:t>
          </a:r>
          <a:r>
            <a:rPr kumimoji="1" lang="en-US" altLang="ja-JP" sz="1400">
              <a:latin typeface="+mn-ea"/>
              <a:ea typeface="+mn-ea"/>
            </a:rPr>
            <a:t>501</a:t>
          </a:r>
          <a:r>
            <a:rPr kumimoji="1" lang="ja-JP" altLang="en-US" sz="1400">
              <a:latin typeface="+mn-ea"/>
              <a:ea typeface="+mn-ea"/>
            </a:rPr>
            <a:t>万円になる。</a:t>
          </a:r>
          <a:endParaRPr kumimoji="1" lang="en-US" altLang="ja-JP" sz="1400">
            <a:latin typeface="+mn-ea"/>
            <a:ea typeface="+mn-ea"/>
          </a:endParaRPr>
        </a:p>
        <a:p>
          <a:pPr algn="l">
            <a:lnSpc>
              <a:spcPts val="1300"/>
            </a:lnSpc>
          </a:pPr>
          <a:r>
            <a:rPr kumimoji="1" lang="ja-JP" altLang="en-US" sz="1400">
              <a:latin typeface="+mn-ea"/>
              <a:ea typeface="+mn-ea"/>
            </a:rPr>
            <a:t>さらに毎年の収支がプラスになり、資産が底をつく恐れは低くなった。</a:t>
          </a:r>
          <a:endParaRPr kumimoji="1" lang="en-US" altLang="ja-JP" sz="1400">
            <a:latin typeface="+mn-ea"/>
            <a:ea typeface="+mn-ea"/>
          </a:endParaRPr>
        </a:p>
      </xdr:txBody>
    </xdr:sp>
    <xdr:clientData/>
  </xdr:twoCellAnchor>
  <xdr:twoCellAnchor>
    <xdr:from>
      <xdr:col>34</xdr:col>
      <xdr:colOff>228600</xdr:colOff>
      <xdr:row>24</xdr:row>
      <xdr:rowOff>85725</xdr:rowOff>
    </xdr:from>
    <xdr:to>
      <xdr:col>35</xdr:col>
      <xdr:colOff>219075</xdr:colOff>
      <xdr:row>36</xdr:row>
      <xdr:rowOff>123825</xdr:rowOff>
    </xdr:to>
    <xdr:cxnSp macro="">
      <xdr:nvCxnSpPr>
        <xdr:cNvPr id="173219" name="直線矢印コネクタ 26">
          <a:extLst>
            <a:ext uri="{FF2B5EF4-FFF2-40B4-BE49-F238E27FC236}">
              <a16:creationId xmlns:a16="http://schemas.microsoft.com/office/drawing/2014/main" id="{379A8F8F-7A11-4F5D-89E0-00E8F4ECEE18}"/>
            </a:ext>
          </a:extLst>
        </xdr:cNvPr>
        <xdr:cNvCxnSpPr>
          <a:cxnSpLocks noChangeShapeType="1"/>
          <a:stCxn id="47" idx="3"/>
        </xdr:cNvCxnSpPr>
      </xdr:nvCxnSpPr>
      <xdr:spPr bwMode="auto">
        <a:xfrm>
          <a:off x="18402300" y="9039225"/>
          <a:ext cx="542925" cy="3943350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 type="none" w="lg" len="lg"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542925</xdr:colOff>
      <xdr:row>5</xdr:row>
      <xdr:rowOff>9525</xdr:rowOff>
    </xdr:from>
    <xdr:to>
      <xdr:col>14</xdr:col>
      <xdr:colOff>542925</xdr:colOff>
      <xdr:row>6</xdr:row>
      <xdr:rowOff>9525</xdr:rowOff>
    </xdr:to>
    <xdr:sp macro="" textlink="">
      <xdr:nvSpPr>
        <xdr:cNvPr id="173220" name="円/楕円 6">
          <a:extLst>
            <a:ext uri="{FF2B5EF4-FFF2-40B4-BE49-F238E27FC236}">
              <a16:creationId xmlns:a16="http://schemas.microsoft.com/office/drawing/2014/main" id="{AD889615-D328-4EEC-8613-DAA4E9234705}"/>
            </a:ext>
          </a:extLst>
        </xdr:cNvPr>
        <xdr:cNvSpPr>
          <a:spLocks noChangeArrowheads="1"/>
        </xdr:cNvSpPr>
      </xdr:nvSpPr>
      <xdr:spPr bwMode="auto">
        <a:xfrm>
          <a:off x="7115175" y="1143000"/>
          <a:ext cx="552450" cy="266700"/>
        </a:xfrm>
        <a:prstGeom prst="ellipse">
          <a:avLst/>
        </a:prstGeom>
        <a:noFill/>
        <a:ln w="38100" algn="ctr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238125</xdr:colOff>
      <xdr:row>8</xdr:row>
      <xdr:rowOff>85725</xdr:rowOff>
    </xdr:from>
    <xdr:to>
      <xdr:col>15</xdr:col>
      <xdr:colOff>238125</xdr:colOff>
      <xdr:row>10</xdr:row>
      <xdr:rowOff>28575</xdr:rowOff>
    </xdr:to>
    <xdr:cxnSp macro="">
      <xdr:nvCxnSpPr>
        <xdr:cNvPr id="173221" name="直線矢印コネクタ 7">
          <a:extLst>
            <a:ext uri="{FF2B5EF4-FFF2-40B4-BE49-F238E27FC236}">
              <a16:creationId xmlns:a16="http://schemas.microsoft.com/office/drawing/2014/main" id="{795AA234-9B18-4B3C-BD0D-A819FBCDB6F8}"/>
            </a:ext>
          </a:extLst>
        </xdr:cNvPr>
        <xdr:cNvCxnSpPr>
          <a:cxnSpLocks noChangeShapeType="1"/>
        </xdr:cNvCxnSpPr>
      </xdr:nvCxnSpPr>
      <xdr:spPr bwMode="auto">
        <a:xfrm flipH="1">
          <a:off x="5705475" y="2019300"/>
          <a:ext cx="2209800" cy="2066925"/>
        </a:xfrm>
        <a:prstGeom prst="straightConnector1">
          <a:avLst/>
        </a:prstGeom>
        <a:noFill/>
        <a:ln w="9525" algn="ctr">
          <a:solidFill>
            <a:srgbClr val="31859C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</xdr:col>
      <xdr:colOff>428625</xdr:colOff>
      <xdr:row>8</xdr:row>
      <xdr:rowOff>142875</xdr:rowOff>
    </xdr:from>
    <xdr:to>
      <xdr:col>23</xdr:col>
      <xdr:colOff>180975</xdr:colOff>
      <xdr:row>10</xdr:row>
      <xdr:rowOff>66675</xdr:rowOff>
    </xdr:to>
    <xdr:cxnSp macro="">
      <xdr:nvCxnSpPr>
        <xdr:cNvPr id="173222" name="直線矢印コネクタ 11">
          <a:extLst>
            <a:ext uri="{FF2B5EF4-FFF2-40B4-BE49-F238E27FC236}">
              <a16:creationId xmlns:a16="http://schemas.microsoft.com/office/drawing/2014/main" id="{7B0F5175-5B03-4D37-A5F6-79DDACF53117}"/>
            </a:ext>
          </a:extLst>
        </xdr:cNvPr>
        <xdr:cNvCxnSpPr>
          <a:cxnSpLocks noChangeShapeType="1"/>
        </xdr:cNvCxnSpPr>
      </xdr:nvCxnSpPr>
      <xdr:spPr bwMode="auto">
        <a:xfrm flipH="1">
          <a:off x="10315575" y="2076450"/>
          <a:ext cx="1962150" cy="2047875"/>
        </a:xfrm>
        <a:prstGeom prst="straightConnector1">
          <a:avLst/>
        </a:prstGeom>
        <a:noFill/>
        <a:ln w="9525" algn="ctr">
          <a:solidFill>
            <a:srgbClr val="31859C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23</xdr:col>
      <xdr:colOff>161925</xdr:colOff>
      <xdr:row>8</xdr:row>
      <xdr:rowOff>142875</xdr:rowOff>
    </xdr:from>
    <xdr:to>
      <xdr:col>23</xdr:col>
      <xdr:colOff>180975</xdr:colOff>
      <xdr:row>10</xdr:row>
      <xdr:rowOff>123825</xdr:rowOff>
    </xdr:to>
    <xdr:cxnSp macro="">
      <xdr:nvCxnSpPr>
        <xdr:cNvPr id="173223" name="直線矢印コネクタ 20">
          <a:extLst>
            <a:ext uri="{FF2B5EF4-FFF2-40B4-BE49-F238E27FC236}">
              <a16:creationId xmlns:a16="http://schemas.microsoft.com/office/drawing/2014/main" id="{F2B92343-CF4A-4E85-BD3F-A261C6728C60}"/>
            </a:ext>
          </a:extLst>
        </xdr:cNvPr>
        <xdr:cNvCxnSpPr>
          <a:cxnSpLocks noChangeShapeType="1"/>
        </xdr:cNvCxnSpPr>
      </xdr:nvCxnSpPr>
      <xdr:spPr bwMode="auto">
        <a:xfrm flipH="1">
          <a:off x="12258675" y="2076450"/>
          <a:ext cx="19050" cy="2105025"/>
        </a:xfrm>
        <a:prstGeom prst="straightConnector1">
          <a:avLst/>
        </a:prstGeom>
        <a:noFill/>
        <a:ln w="9525" algn="ctr">
          <a:solidFill>
            <a:srgbClr val="31859C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23</xdr:col>
      <xdr:colOff>180975</xdr:colOff>
      <xdr:row>8</xdr:row>
      <xdr:rowOff>142875</xdr:rowOff>
    </xdr:from>
    <xdr:to>
      <xdr:col>28</xdr:col>
      <xdr:colOff>333375</xdr:colOff>
      <xdr:row>10</xdr:row>
      <xdr:rowOff>47625</xdr:rowOff>
    </xdr:to>
    <xdr:cxnSp macro="">
      <xdr:nvCxnSpPr>
        <xdr:cNvPr id="173224" name="直線矢印コネクタ 23">
          <a:extLst>
            <a:ext uri="{FF2B5EF4-FFF2-40B4-BE49-F238E27FC236}">
              <a16:creationId xmlns:a16="http://schemas.microsoft.com/office/drawing/2014/main" id="{62CA3BF7-3DEB-4688-9126-961EBF7C630F}"/>
            </a:ext>
          </a:extLst>
        </xdr:cNvPr>
        <xdr:cNvCxnSpPr>
          <a:cxnSpLocks noChangeShapeType="1"/>
        </xdr:cNvCxnSpPr>
      </xdr:nvCxnSpPr>
      <xdr:spPr bwMode="auto">
        <a:xfrm>
          <a:off x="12277725" y="2076450"/>
          <a:ext cx="2914650" cy="2028825"/>
        </a:xfrm>
        <a:prstGeom prst="straightConnector1">
          <a:avLst/>
        </a:prstGeom>
        <a:noFill/>
        <a:ln w="9525" algn="ctr">
          <a:solidFill>
            <a:srgbClr val="31859C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</xdr:col>
      <xdr:colOff>504825</xdr:colOff>
      <xdr:row>8</xdr:row>
      <xdr:rowOff>76200</xdr:rowOff>
    </xdr:from>
    <xdr:to>
      <xdr:col>20</xdr:col>
      <xdr:colOff>238125</xdr:colOff>
      <xdr:row>10</xdr:row>
      <xdr:rowOff>123825</xdr:rowOff>
    </xdr:to>
    <xdr:cxnSp macro="">
      <xdr:nvCxnSpPr>
        <xdr:cNvPr id="173225" name="直線矢印コネクタ 27">
          <a:extLst>
            <a:ext uri="{FF2B5EF4-FFF2-40B4-BE49-F238E27FC236}">
              <a16:creationId xmlns:a16="http://schemas.microsoft.com/office/drawing/2014/main" id="{3AAA7304-A3F7-4DD1-9298-AD93F23C82DF}"/>
            </a:ext>
          </a:extLst>
        </xdr:cNvPr>
        <xdr:cNvCxnSpPr>
          <a:cxnSpLocks noChangeShapeType="1"/>
        </xdr:cNvCxnSpPr>
      </xdr:nvCxnSpPr>
      <xdr:spPr bwMode="auto">
        <a:xfrm>
          <a:off x="9839325" y="2009775"/>
          <a:ext cx="838200" cy="2171700"/>
        </a:xfrm>
        <a:prstGeom prst="straightConnector1">
          <a:avLst/>
        </a:prstGeom>
        <a:noFill/>
        <a:ln w="9525" algn="ctr">
          <a:solidFill>
            <a:srgbClr val="31859C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314325</xdr:colOff>
      <xdr:row>8</xdr:row>
      <xdr:rowOff>76200</xdr:rowOff>
    </xdr:from>
    <xdr:to>
      <xdr:col>18</xdr:col>
      <xdr:colOff>504825</xdr:colOff>
      <xdr:row>10</xdr:row>
      <xdr:rowOff>38100</xdr:rowOff>
    </xdr:to>
    <xdr:cxnSp macro="">
      <xdr:nvCxnSpPr>
        <xdr:cNvPr id="173226" name="直線矢印コネクタ 29">
          <a:extLst>
            <a:ext uri="{FF2B5EF4-FFF2-40B4-BE49-F238E27FC236}">
              <a16:creationId xmlns:a16="http://schemas.microsoft.com/office/drawing/2014/main" id="{C51A7B85-A339-4BE5-8B54-10EC9C384DDA}"/>
            </a:ext>
          </a:extLst>
        </xdr:cNvPr>
        <xdr:cNvCxnSpPr>
          <a:cxnSpLocks noChangeShapeType="1"/>
        </xdr:cNvCxnSpPr>
      </xdr:nvCxnSpPr>
      <xdr:spPr bwMode="auto">
        <a:xfrm flipH="1">
          <a:off x="4676775" y="2009775"/>
          <a:ext cx="5162550" cy="2085975"/>
        </a:xfrm>
        <a:prstGeom prst="straightConnector1">
          <a:avLst/>
        </a:prstGeom>
        <a:noFill/>
        <a:ln w="9525" algn="ctr">
          <a:solidFill>
            <a:srgbClr val="31859C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228599</xdr:colOff>
      <xdr:row>23</xdr:row>
      <xdr:rowOff>12700</xdr:rowOff>
    </xdr:from>
    <xdr:to>
      <xdr:col>17</xdr:col>
      <xdr:colOff>463549</xdr:colOff>
      <xdr:row>25</xdr:row>
      <xdr:rowOff>38100</xdr:rowOff>
    </xdr:to>
    <xdr:sp macro="" textlink="">
      <xdr:nvSpPr>
        <xdr:cNvPr id="38" name="角丸四角形吹き出し 56">
          <a:extLst>
            <a:ext uri="{FF2B5EF4-FFF2-40B4-BE49-F238E27FC236}">
              <a16:creationId xmlns:a16="http://schemas.microsoft.com/office/drawing/2014/main" id="{80FE3AAD-D028-44EE-9C48-B48750CB5E3C}"/>
            </a:ext>
          </a:extLst>
        </xdr:cNvPr>
        <xdr:cNvSpPr/>
      </xdr:nvSpPr>
      <xdr:spPr bwMode="auto">
        <a:xfrm>
          <a:off x="5674359" y="7713980"/>
          <a:ext cx="2724150" cy="635000"/>
        </a:xfrm>
        <a:prstGeom prst="wedgeRoundRectCallout">
          <a:avLst>
            <a:gd name="adj1" fmla="val -55584"/>
            <a:gd name="adj2" fmla="val 18837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72000" tIns="0" rIns="72000" bIns="0" rtlCol="0" anchor="ctr" anchorCtr="0" upright="1"/>
        <a:lstStyle/>
        <a:p>
          <a:pPr algn="l">
            <a:lnSpc>
              <a:spcPts val="1400"/>
            </a:lnSpc>
          </a:pPr>
          <a:r>
            <a:rPr kumimoji="1" lang="ja-JP" altLang="en-US" sz="1200"/>
            <a:t>同居中の長男長女から毎月食費を</a:t>
          </a:r>
          <a:r>
            <a:rPr kumimoji="1" lang="en-US" altLang="ja-JP" sz="1200"/>
            <a:t>3</a:t>
          </a:r>
          <a:r>
            <a:rPr kumimoji="1" lang="ja-JP" altLang="en-US" sz="1200"/>
            <a:t>万円ずついれてもらうこととした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0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0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1"/>
  <sheetViews>
    <sheetView zoomScale="57" zoomScaleNormal="57" workbookViewId="0">
      <selection activeCell="O62" sqref="O62"/>
    </sheetView>
  </sheetViews>
  <sheetFormatPr defaultRowHeight="13.5"/>
  <sheetData>
    <row r="1" spans="1:1" ht="24">
      <c r="A1" s="73"/>
    </row>
    <row r="41" spans="1:1" ht="17.25">
      <c r="A41" s="41"/>
    </row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7"/>
  <sheetViews>
    <sheetView tabSelected="1" zoomScale="75" zoomScaleNormal="75" workbookViewId="0">
      <pane ySplit="10" topLeftCell="A17" activePane="bottomLeft" state="frozen"/>
      <selection pane="bottomLeft" activeCell="V18" sqref="V18"/>
    </sheetView>
  </sheetViews>
  <sheetFormatPr defaultColWidth="3" defaultRowHeight="16.5" customHeight="1"/>
  <cols>
    <col min="1" max="3" width="3.625" style="2" customWidth="1"/>
    <col min="4" max="4" width="13.125" style="2" customWidth="1"/>
    <col min="5" max="5" width="4.25" style="21" customWidth="1"/>
    <col min="6" max="36" width="7.25" style="2" customWidth="1"/>
    <col min="37" max="16384" width="3" style="2"/>
  </cols>
  <sheetData>
    <row r="1" spans="1:36" ht="24">
      <c r="A1" s="16" t="s">
        <v>50</v>
      </c>
      <c r="B1" s="3"/>
      <c r="C1" s="3"/>
      <c r="D1" s="3"/>
      <c r="E1" s="19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s="15" customFormat="1" ht="17.25" customHeight="1" thickBot="1">
      <c r="A2" s="14"/>
      <c r="B2" s="3"/>
      <c r="C2" s="3"/>
      <c r="D2" s="3"/>
      <c r="E2" s="19"/>
      <c r="F2" s="14"/>
      <c r="G2" s="14"/>
      <c r="H2" s="14"/>
      <c r="I2" s="14"/>
      <c r="J2" s="14"/>
      <c r="K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</row>
    <row r="3" spans="1:36" ht="13.5" customHeight="1">
      <c r="A3" s="158" t="s">
        <v>19</v>
      </c>
      <c r="B3" s="159"/>
      <c r="C3" s="159"/>
      <c r="D3" s="159"/>
      <c r="E3" s="160"/>
      <c r="F3" s="9" t="s">
        <v>7</v>
      </c>
      <c r="G3" s="6">
        <v>1</v>
      </c>
      <c r="H3" s="6">
        <v>2</v>
      </c>
      <c r="I3" s="6">
        <v>3</v>
      </c>
      <c r="J3" s="6">
        <v>4</v>
      </c>
      <c r="K3" s="6">
        <v>5</v>
      </c>
      <c r="L3" s="6">
        <v>6</v>
      </c>
      <c r="M3" s="6">
        <v>7</v>
      </c>
      <c r="N3" s="6">
        <v>8</v>
      </c>
      <c r="O3" s="6">
        <v>9</v>
      </c>
      <c r="P3" s="129">
        <v>10</v>
      </c>
      <c r="Q3" s="129">
        <v>11</v>
      </c>
      <c r="R3" s="129">
        <v>12</v>
      </c>
      <c r="S3" s="129">
        <v>13</v>
      </c>
      <c r="T3" s="129">
        <v>14</v>
      </c>
      <c r="U3" s="129">
        <v>15</v>
      </c>
      <c r="V3" s="129">
        <v>16</v>
      </c>
      <c r="W3" s="129">
        <v>17</v>
      </c>
      <c r="X3" s="129">
        <v>18</v>
      </c>
      <c r="Y3" s="129">
        <v>19</v>
      </c>
      <c r="Z3" s="129">
        <v>20</v>
      </c>
      <c r="AA3" s="129">
        <v>21</v>
      </c>
      <c r="AB3" s="129">
        <v>22</v>
      </c>
      <c r="AC3" s="129">
        <v>23</v>
      </c>
      <c r="AD3" s="129">
        <v>24</v>
      </c>
      <c r="AE3" s="129">
        <v>25</v>
      </c>
      <c r="AF3" s="129">
        <v>26</v>
      </c>
      <c r="AG3" s="129">
        <v>27</v>
      </c>
      <c r="AH3" s="129">
        <v>28</v>
      </c>
      <c r="AI3" s="129">
        <v>29</v>
      </c>
      <c r="AJ3" s="130">
        <v>30</v>
      </c>
    </row>
    <row r="4" spans="1:36" ht="13.5" customHeight="1">
      <c r="A4" s="161"/>
      <c r="B4" s="162"/>
      <c r="C4" s="162"/>
      <c r="D4" s="162"/>
      <c r="E4" s="163"/>
      <c r="F4" s="10">
        <v>2021</v>
      </c>
      <c r="G4" s="8">
        <f t="shared" ref="G4:V6" si="0">F4+1</f>
        <v>2022</v>
      </c>
      <c r="H4" s="8">
        <f t="shared" si="0"/>
        <v>2023</v>
      </c>
      <c r="I4" s="8">
        <f t="shared" si="0"/>
        <v>2024</v>
      </c>
      <c r="J4" s="8">
        <f t="shared" si="0"/>
        <v>2025</v>
      </c>
      <c r="K4" s="8">
        <f t="shared" si="0"/>
        <v>2026</v>
      </c>
      <c r="L4" s="8">
        <f t="shared" si="0"/>
        <v>2027</v>
      </c>
      <c r="M4" s="8">
        <f t="shared" si="0"/>
        <v>2028</v>
      </c>
      <c r="N4" s="8">
        <f t="shared" si="0"/>
        <v>2029</v>
      </c>
      <c r="O4" s="8">
        <f t="shared" ref="O4:V4" si="1">N4+1</f>
        <v>2030</v>
      </c>
      <c r="P4" s="8">
        <f t="shared" si="1"/>
        <v>2031</v>
      </c>
      <c r="Q4" s="8">
        <f t="shared" si="1"/>
        <v>2032</v>
      </c>
      <c r="R4" s="8">
        <f t="shared" si="1"/>
        <v>2033</v>
      </c>
      <c r="S4" s="8">
        <f t="shared" si="1"/>
        <v>2034</v>
      </c>
      <c r="T4" s="8">
        <f t="shared" si="1"/>
        <v>2035</v>
      </c>
      <c r="U4" s="8">
        <f t="shared" si="1"/>
        <v>2036</v>
      </c>
      <c r="V4" s="8">
        <f t="shared" si="1"/>
        <v>2037</v>
      </c>
      <c r="W4" s="8">
        <f t="shared" ref="W4:AJ6" si="2">V4+1</f>
        <v>2038</v>
      </c>
      <c r="X4" s="8">
        <f t="shared" si="2"/>
        <v>2039</v>
      </c>
      <c r="Y4" s="8">
        <f t="shared" si="2"/>
        <v>2040</v>
      </c>
      <c r="Z4" s="8">
        <f t="shared" si="2"/>
        <v>2041</v>
      </c>
      <c r="AA4" s="8">
        <f t="shared" si="2"/>
        <v>2042</v>
      </c>
      <c r="AB4" s="8">
        <f t="shared" si="2"/>
        <v>2043</v>
      </c>
      <c r="AC4" s="8">
        <f t="shared" si="2"/>
        <v>2044</v>
      </c>
      <c r="AD4" s="8">
        <f t="shared" si="2"/>
        <v>2045</v>
      </c>
      <c r="AE4" s="8">
        <f t="shared" si="2"/>
        <v>2046</v>
      </c>
      <c r="AF4" s="8">
        <f t="shared" si="2"/>
        <v>2047</v>
      </c>
      <c r="AG4" s="8">
        <f t="shared" si="2"/>
        <v>2048</v>
      </c>
      <c r="AH4" s="8">
        <f t="shared" si="2"/>
        <v>2049</v>
      </c>
      <c r="AI4" s="8">
        <f t="shared" si="2"/>
        <v>2050</v>
      </c>
      <c r="AJ4" s="100">
        <f t="shared" si="2"/>
        <v>2051</v>
      </c>
    </row>
    <row r="5" spans="1:36" s="1" customFormat="1" ht="21" customHeight="1">
      <c r="A5" s="164" t="s">
        <v>5</v>
      </c>
      <c r="B5" s="167" t="s">
        <v>24</v>
      </c>
      <c r="C5" s="168"/>
      <c r="D5" s="168"/>
      <c r="E5" s="169"/>
      <c r="F5" s="13">
        <v>57</v>
      </c>
      <c r="G5" s="11">
        <f>F5+1</f>
        <v>58</v>
      </c>
      <c r="H5" s="11">
        <f>G5+1</f>
        <v>59</v>
      </c>
      <c r="I5" s="11">
        <f>H5+1</f>
        <v>60</v>
      </c>
      <c r="J5" s="11">
        <f>I5+1</f>
        <v>61</v>
      </c>
      <c r="K5" s="11">
        <f t="shared" si="0"/>
        <v>62</v>
      </c>
      <c r="L5" s="11">
        <f t="shared" si="0"/>
        <v>63</v>
      </c>
      <c r="M5" s="11">
        <f t="shared" si="0"/>
        <v>64</v>
      </c>
      <c r="N5" s="11">
        <f t="shared" si="0"/>
        <v>65</v>
      </c>
      <c r="O5" s="11">
        <f t="shared" si="0"/>
        <v>66</v>
      </c>
      <c r="P5" s="11">
        <f t="shared" si="0"/>
        <v>67</v>
      </c>
      <c r="Q5" s="11">
        <f t="shared" si="0"/>
        <v>68</v>
      </c>
      <c r="R5" s="11">
        <f t="shared" si="0"/>
        <v>69</v>
      </c>
      <c r="S5" s="11">
        <f t="shared" si="0"/>
        <v>70</v>
      </c>
      <c r="T5" s="11">
        <f t="shared" si="0"/>
        <v>71</v>
      </c>
      <c r="U5" s="11">
        <f t="shared" si="0"/>
        <v>72</v>
      </c>
      <c r="V5" s="11">
        <f t="shared" si="0"/>
        <v>73</v>
      </c>
      <c r="W5" s="11">
        <f t="shared" si="2"/>
        <v>74</v>
      </c>
      <c r="X5" s="11">
        <f t="shared" si="2"/>
        <v>75</v>
      </c>
      <c r="Y5" s="11">
        <f t="shared" si="2"/>
        <v>76</v>
      </c>
      <c r="Z5" s="11">
        <f t="shared" si="2"/>
        <v>77</v>
      </c>
      <c r="AA5" s="11">
        <f t="shared" si="2"/>
        <v>78</v>
      </c>
      <c r="AB5" s="11">
        <f t="shared" si="2"/>
        <v>79</v>
      </c>
      <c r="AC5" s="11">
        <f t="shared" si="2"/>
        <v>80</v>
      </c>
      <c r="AD5" s="11">
        <f t="shared" si="2"/>
        <v>81</v>
      </c>
      <c r="AE5" s="11">
        <f t="shared" si="2"/>
        <v>82</v>
      </c>
      <c r="AF5" s="11">
        <f t="shared" si="2"/>
        <v>83</v>
      </c>
      <c r="AG5" s="11">
        <f t="shared" si="2"/>
        <v>84</v>
      </c>
      <c r="AH5" s="11">
        <f t="shared" si="2"/>
        <v>85</v>
      </c>
      <c r="AI5" s="11">
        <f t="shared" si="2"/>
        <v>86</v>
      </c>
      <c r="AJ5" s="12">
        <f>AI5+1</f>
        <v>87</v>
      </c>
    </row>
    <row r="6" spans="1:36" s="1" customFormat="1" ht="21" customHeight="1">
      <c r="A6" s="165"/>
      <c r="B6" s="167" t="s">
        <v>25</v>
      </c>
      <c r="C6" s="168"/>
      <c r="D6" s="168"/>
      <c r="E6" s="169"/>
      <c r="F6" s="13">
        <v>55</v>
      </c>
      <c r="G6" s="11">
        <f t="shared" ref="G6:M8" si="3">F6+1</f>
        <v>56</v>
      </c>
      <c r="H6" s="11">
        <f t="shared" si="3"/>
        <v>57</v>
      </c>
      <c r="I6" s="11">
        <f t="shared" si="3"/>
        <v>58</v>
      </c>
      <c r="J6" s="11">
        <f t="shared" si="3"/>
        <v>59</v>
      </c>
      <c r="K6" s="11">
        <f t="shared" si="0"/>
        <v>60</v>
      </c>
      <c r="L6" s="11">
        <f t="shared" si="0"/>
        <v>61</v>
      </c>
      <c r="M6" s="11">
        <f t="shared" si="0"/>
        <v>62</v>
      </c>
      <c r="N6" s="11">
        <f t="shared" si="0"/>
        <v>63</v>
      </c>
      <c r="O6" s="11">
        <f t="shared" si="0"/>
        <v>64</v>
      </c>
      <c r="P6" s="11">
        <f t="shared" si="0"/>
        <v>65</v>
      </c>
      <c r="Q6" s="11">
        <f t="shared" si="0"/>
        <v>66</v>
      </c>
      <c r="R6" s="11">
        <f t="shared" si="0"/>
        <v>67</v>
      </c>
      <c r="S6" s="11">
        <f t="shared" si="0"/>
        <v>68</v>
      </c>
      <c r="T6" s="11">
        <f t="shared" si="0"/>
        <v>69</v>
      </c>
      <c r="U6" s="11">
        <f t="shared" si="0"/>
        <v>70</v>
      </c>
      <c r="V6" s="11">
        <f t="shared" si="0"/>
        <v>71</v>
      </c>
      <c r="W6" s="11">
        <f t="shared" si="2"/>
        <v>72</v>
      </c>
      <c r="X6" s="11">
        <f t="shared" si="2"/>
        <v>73</v>
      </c>
      <c r="Y6" s="11">
        <f t="shared" si="2"/>
        <v>74</v>
      </c>
      <c r="Z6" s="11">
        <f t="shared" si="2"/>
        <v>75</v>
      </c>
      <c r="AA6" s="11">
        <f t="shared" si="2"/>
        <v>76</v>
      </c>
      <c r="AB6" s="11">
        <f t="shared" si="2"/>
        <v>77</v>
      </c>
      <c r="AC6" s="11">
        <f t="shared" si="2"/>
        <v>78</v>
      </c>
      <c r="AD6" s="11">
        <f t="shared" si="2"/>
        <v>79</v>
      </c>
      <c r="AE6" s="11">
        <f t="shared" si="2"/>
        <v>80</v>
      </c>
      <c r="AF6" s="11">
        <f t="shared" si="2"/>
        <v>81</v>
      </c>
      <c r="AG6" s="11">
        <f t="shared" si="2"/>
        <v>82</v>
      </c>
      <c r="AH6" s="11">
        <f t="shared" si="2"/>
        <v>83</v>
      </c>
      <c r="AI6" s="11">
        <f t="shared" si="2"/>
        <v>84</v>
      </c>
      <c r="AJ6" s="12">
        <f>AI6+1</f>
        <v>85</v>
      </c>
    </row>
    <row r="7" spans="1:36" s="1" customFormat="1" ht="21" customHeight="1">
      <c r="A7" s="165"/>
      <c r="B7" s="167" t="s">
        <v>26</v>
      </c>
      <c r="C7" s="168"/>
      <c r="D7" s="168"/>
      <c r="E7" s="169"/>
      <c r="F7" s="13">
        <v>25</v>
      </c>
      <c r="G7" s="11">
        <f t="shared" si="3"/>
        <v>26</v>
      </c>
      <c r="H7" s="11">
        <f t="shared" si="3"/>
        <v>27</v>
      </c>
      <c r="I7" s="11">
        <f t="shared" si="3"/>
        <v>28</v>
      </c>
      <c r="J7" s="11">
        <f t="shared" si="3"/>
        <v>29</v>
      </c>
      <c r="K7" s="11">
        <f t="shared" si="3"/>
        <v>30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2"/>
    </row>
    <row r="8" spans="1:36" s="1" customFormat="1" ht="21" customHeight="1">
      <c r="A8" s="165"/>
      <c r="B8" s="167" t="s">
        <v>27</v>
      </c>
      <c r="C8" s="168"/>
      <c r="D8" s="168"/>
      <c r="E8" s="169"/>
      <c r="F8" s="13">
        <v>21</v>
      </c>
      <c r="G8" s="11">
        <f t="shared" si="3"/>
        <v>22</v>
      </c>
      <c r="H8" s="11">
        <f t="shared" si="3"/>
        <v>23</v>
      </c>
      <c r="I8" s="11">
        <f t="shared" si="3"/>
        <v>24</v>
      </c>
      <c r="J8" s="11">
        <f t="shared" si="3"/>
        <v>25</v>
      </c>
      <c r="K8" s="11">
        <f t="shared" si="3"/>
        <v>26</v>
      </c>
      <c r="L8" s="11">
        <f t="shared" si="3"/>
        <v>27</v>
      </c>
      <c r="M8" s="11">
        <f t="shared" si="3"/>
        <v>28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2"/>
    </row>
    <row r="9" spans="1:36" s="5" customFormat="1" ht="21" customHeight="1" thickBot="1">
      <c r="A9" s="166"/>
      <c r="B9" s="170"/>
      <c r="C9" s="171"/>
      <c r="D9" s="171"/>
      <c r="E9" s="172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1"/>
    </row>
    <row r="10" spans="1:36" ht="146.25" customHeight="1">
      <c r="A10" s="173" t="s">
        <v>8</v>
      </c>
      <c r="B10" s="174"/>
      <c r="C10" s="174"/>
      <c r="D10" s="174"/>
      <c r="E10" s="175"/>
      <c r="F10" s="17"/>
      <c r="G10" s="17" t="s">
        <v>28</v>
      </c>
      <c r="H10" s="17" t="s">
        <v>29</v>
      </c>
      <c r="I10" s="25" t="s">
        <v>45</v>
      </c>
      <c r="J10" s="25" t="s">
        <v>54</v>
      </c>
      <c r="K10" s="26" t="s">
        <v>4</v>
      </c>
      <c r="L10" s="18" t="s">
        <v>14</v>
      </c>
      <c r="M10" s="18" t="s">
        <v>53</v>
      </c>
      <c r="N10" s="17" t="s">
        <v>60</v>
      </c>
      <c r="O10" s="18" t="s">
        <v>59</v>
      </c>
      <c r="P10" s="18" t="s">
        <v>61</v>
      </c>
      <c r="Q10" s="18"/>
      <c r="R10" s="18"/>
      <c r="S10" s="18"/>
      <c r="T10" s="18" t="s">
        <v>2</v>
      </c>
      <c r="U10" s="18" t="s">
        <v>46</v>
      </c>
      <c r="V10" s="18"/>
      <c r="W10" s="18"/>
      <c r="X10" s="18" t="s">
        <v>2</v>
      </c>
      <c r="Y10" s="18"/>
      <c r="Z10" s="27"/>
      <c r="AA10" s="27" t="s">
        <v>12</v>
      </c>
      <c r="AB10" s="27" t="s">
        <v>3</v>
      </c>
      <c r="AC10" s="27" t="s">
        <v>23</v>
      </c>
      <c r="AD10" s="27"/>
      <c r="AE10" s="27"/>
      <c r="AF10" s="27"/>
      <c r="AG10" s="27"/>
      <c r="AH10" s="27"/>
      <c r="AI10" s="27"/>
      <c r="AJ10" s="28"/>
    </row>
    <row r="11" spans="1:36" ht="24.75" customHeight="1" thickBot="1">
      <c r="A11" s="176" t="s">
        <v>31</v>
      </c>
      <c r="B11" s="177"/>
      <c r="C11" s="177"/>
      <c r="D11" s="177"/>
      <c r="E11" s="79" t="s">
        <v>38</v>
      </c>
      <c r="F11" s="80"/>
      <c r="G11" s="83"/>
      <c r="H11" s="83"/>
      <c r="I11" s="80"/>
      <c r="J11" s="80">
        <v>300</v>
      </c>
      <c r="K11" s="83">
        <v>200</v>
      </c>
      <c r="L11" s="83">
        <v>500</v>
      </c>
      <c r="M11" s="83">
        <v>200</v>
      </c>
      <c r="N11" s="83"/>
      <c r="O11" s="83">
        <v>100</v>
      </c>
      <c r="P11" s="83"/>
      <c r="Q11" s="83"/>
      <c r="R11" s="83"/>
      <c r="S11" s="83"/>
      <c r="T11" s="83">
        <v>80</v>
      </c>
      <c r="U11" s="83">
        <v>300</v>
      </c>
      <c r="V11" s="83"/>
      <c r="W11" s="83"/>
      <c r="X11" s="83">
        <v>80</v>
      </c>
      <c r="Y11" s="83"/>
      <c r="Z11" s="83"/>
      <c r="AA11" s="83">
        <v>100</v>
      </c>
      <c r="AB11" s="83">
        <v>50</v>
      </c>
      <c r="AC11" s="83">
        <v>80</v>
      </c>
      <c r="AD11" s="83"/>
      <c r="AE11" s="83"/>
      <c r="AF11" s="83"/>
      <c r="AG11" s="83"/>
      <c r="AH11" s="83"/>
      <c r="AI11" s="83"/>
      <c r="AJ11" s="81"/>
    </row>
    <row r="12" spans="1:36" ht="24" customHeight="1">
      <c r="A12" s="178" t="s">
        <v>21</v>
      </c>
      <c r="B12" s="146" t="s">
        <v>9</v>
      </c>
      <c r="C12" s="181" t="s">
        <v>13</v>
      </c>
      <c r="D12" s="182"/>
      <c r="E12" s="32"/>
      <c r="F12" s="43">
        <v>800</v>
      </c>
      <c r="G12" s="43">
        <v>800</v>
      </c>
      <c r="H12" s="43">
        <v>800</v>
      </c>
      <c r="I12" s="96">
        <v>400</v>
      </c>
      <c r="J12" s="96">
        <v>400</v>
      </c>
      <c r="K12" s="96">
        <v>400</v>
      </c>
      <c r="L12" s="96">
        <v>400</v>
      </c>
      <c r="M12" s="96">
        <v>400</v>
      </c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5"/>
    </row>
    <row r="13" spans="1:36" ht="24" customHeight="1">
      <c r="A13" s="179"/>
      <c r="B13" s="147"/>
      <c r="C13" s="183" t="s">
        <v>6</v>
      </c>
      <c r="D13" s="186" t="s">
        <v>15</v>
      </c>
      <c r="E13" s="187"/>
      <c r="F13" s="46"/>
      <c r="G13" s="47"/>
      <c r="H13" s="47"/>
      <c r="I13" s="47"/>
      <c r="J13" s="47"/>
      <c r="K13" s="47"/>
      <c r="L13" s="47"/>
      <c r="M13" s="47"/>
      <c r="N13" s="47">
        <v>74</v>
      </c>
      <c r="O13" s="47">
        <v>74</v>
      </c>
      <c r="P13" s="47">
        <v>74</v>
      </c>
      <c r="Q13" s="47">
        <v>74</v>
      </c>
      <c r="R13" s="47">
        <v>74</v>
      </c>
      <c r="S13" s="47">
        <v>74</v>
      </c>
      <c r="T13" s="47">
        <v>74</v>
      </c>
      <c r="U13" s="47">
        <v>74</v>
      </c>
      <c r="V13" s="47">
        <v>74</v>
      </c>
      <c r="W13" s="47">
        <v>74</v>
      </c>
      <c r="X13" s="47">
        <v>74</v>
      </c>
      <c r="Y13" s="47">
        <v>74</v>
      </c>
      <c r="Z13" s="47">
        <v>74</v>
      </c>
      <c r="AA13" s="47">
        <v>74</v>
      </c>
      <c r="AB13" s="47">
        <v>74</v>
      </c>
      <c r="AC13" s="47">
        <v>74</v>
      </c>
      <c r="AD13" s="47">
        <v>74</v>
      </c>
      <c r="AE13" s="47">
        <v>74</v>
      </c>
      <c r="AF13" s="47">
        <v>74</v>
      </c>
      <c r="AG13" s="47">
        <v>74</v>
      </c>
      <c r="AH13" s="47">
        <v>74</v>
      </c>
      <c r="AI13" s="47">
        <v>74</v>
      </c>
      <c r="AJ13" s="48">
        <v>74</v>
      </c>
    </row>
    <row r="14" spans="1:36" ht="24" customHeight="1">
      <c r="A14" s="179"/>
      <c r="B14" s="147"/>
      <c r="C14" s="184"/>
      <c r="D14" s="186" t="s">
        <v>16</v>
      </c>
      <c r="E14" s="187"/>
      <c r="F14" s="46"/>
      <c r="G14" s="47"/>
      <c r="H14" s="47"/>
      <c r="I14" s="47"/>
      <c r="J14" s="47"/>
      <c r="K14" s="47"/>
      <c r="L14" s="47"/>
      <c r="M14" s="47"/>
      <c r="N14" s="47">
        <v>130</v>
      </c>
      <c r="O14" s="47">
        <v>130</v>
      </c>
      <c r="P14" s="47">
        <v>130</v>
      </c>
      <c r="Q14" s="47">
        <v>130</v>
      </c>
      <c r="R14" s="47">
        <v>130</v>
      </c>
      <c r="S14" s="47">
        <v>130</v>
      </c>
      <c r="T14" s="47">
        <v>130</v>
      </c>
      <c r="U14" s="47">
        <v>130</v>
      </c>
      <c r="V14" s="47">
        <v>130</v>
      </c>
      <c r="W14" s="47">
        <v>130</v>
      </c>
      <c r="X14" s="47">
        <v>130</v>
      </c>
      <c r="Y14" s="47">
        <v>130</v>
      </c>
      <c r="Z14" s="47">
        <v>130</v>
      </c>
      <c r="AA14" s="47">
        <v>130</v>
      </c>
      <c r="AB14" s="47">
        <v>130</v>
      </c>
      <c r="AC14" s="47">
        <v>130</v>
      </c>
      <c r="AD14" s="47">
        <v>130</v>
      </c>
      <c r="AE14" s="47">
        <v>130</v>
      </c>
      <c r="AF14" s="47">
        <v>130</v>
      </c>
      <c r="AG14" s="47">
        <v>130</v>
      </c>
      <c r="AH14" s="47">
        <v>130</v>
      </c>
      <c r="AI14" s="47">
        <v>130</v>
      </c>
      <c r="AJ14" s="48">
        <v>130</v>
      </c>
    </row>
    <row r="15" spans="1:36" ht="24" customHeight="1">
      <c r="A15" s="179"/>
      <c r="B15" s="147"/>
      <c r="C15" s="185"/>
      <c r="D15" s="186" t="s">
        <v>34</v>
      </c>
      <c r="E15" s="187"/>
      <c r="F15" s="46"/>
      <c r="G15" s="47"/>
      <c r="H15" s="47"/>
      <c r="I15" s="47"/>
      <c r="J15" s="47"/>
      <c r="K15" s="47"/>
      <c r="L15" s="47"/>
      <c r="M15" s="47"/>
      <c r="N15" s="51">
        <v>39</v>
      </c>
      <c r="O15" s="51">
        <v>39</v>
      </c>
      <c r="P15" s="51"/>
      <c r="Q15" s="51"/>
      <c r="R15" s="51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3"/>
    </row>
    <row r="16" spans="1:36" ht="24" customHeight="1" thickBot="1">
      <c r="A16" s="179"/>
      <c r="B16" s="148"/>
      <c r="C16" s="136" t="s">
        <v>55</v>
      </c>
      <c r="D16" s="137"/>
      <c r="E16" s="188"/>
      <c r="F16" s="54"/>
      <c r="G16" s="54"/>
      <c r="H16" s="54"/>
      <c r="I16" s="54"/>
      <c r="J16" s="55"/>
      <c r="K16" s="55"/>
      <c r="L16" s="54"/>
      <c r="M16" s="54"/>
      <c r="N16" s="54"/>
      <c r="O16" s="54"/>
      <c r="P16" s="55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6"/>
      <c r="AD16" s="56"/>
      <c r="AE16" s="56"/>
      <c r="AF16" s="56"/>
      <c r="AG16" s="56"/>
      <c r="AH16" s="56"/>
      <c r="AI16" s="56"/>
      <c r="AJ16" s="57"/>
    </row>
    <row r="17" spans="1:36" ht="24" customHeight="1">
      <c r="A17" s="179"/>
      <c r="B17" s="146" t="s">
        <v>0</v>
      </c>
      <c r="C17" s="181" t="s">
        <v>13</v>
      </c>
      <c r="D17" s="182"/>
      <c r="E17" s="35"/>
      <c r="F17" s="43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5"/>
    </row>
    <row r="18" spans="1:36" ht="24" customHeight="1">
      <c r="A18" s="179"/>
      <c r="B18" s="147"/>
      <c r="C18" s="183" t="s">
        <v>6</v>
      </c>
      <c r="D18" s="186" t="s">
        <v>15</v>
      </c>
      <c r="E18" s="187"/>
      <c r="F18" s="46"/>
      <c r="G18" s="52"/>
      <c r="H18" s="52"/>
      <c r="I18" s="52"/>
      <c r="J18" s="52"/>
      <c r="K18" s="52"/>
      <c r="L18" s="52"/>
      <c r="M18" s="52"/>
      <c r="N18" s="52"/>
      <c r="O18" s="52"/>
      <c r="P18" s="52">
        <v>76</v>
      </c>
      <c r="Q18" s="52">
        <v>76</v>
      </c>
      <c r="R18" s="52">
        <v>76</v>
      </c>
      <c r="S18" s="52">
        <v>76</v>
      </c>
      <c r="T18" s="52">
        <v>76</v>
      </c>
      <c r="U18" s="52">
        <v>76</v>
      </c>
      <c r="V18" s="52">
        <v>76</v>
      </c>
      <c r="W18" s="52">
        <v>76</v>
      </c>
      <c r="X18" s="52">
        <v>76</v>
      </c>
      <c r="Y18" s="52">
        <v>76</v>
      </c>
      <c r="Z18" s="52">
        <v>76</v>
      </c>
      <c r="AA18" s="52">
        <v>76</v>
      </c>
      <c r="AB18" s="52">
        <v>76</v>
      </c>
      <c r="AC18" s="52">
        <v>76</v>
      </c>
      <c r="AD18" s="52">
        <v>76</v>
      </c>
      <c r="AE18" s="52">
        <v>76</v>
      </c>
      <c r="AF18" s="52">
        <v>76</v>
      </c>
      <c r="AG18" s="52">
        <v>76</v>
      </c>
      <c r="AH18" s="52">
        <v>76</v>
      </c>
      <c r="AI18" s="52">
        <v>76</v>
      </c>
      <c r="AJ18" s="53">
        <v>76</v>
      </c>
    </row>
    <row r="19" spans="1:36" ht="24" customHeight="1">
      <c r="A19" s="179"/>
      <c r="B19" s="147"/>
      <c r="C19" s="184"/>
      <c r="D19" s="186" t="s">
        <v>16</v>
      </c>
      <c r="E19" s="187"/>
      <c r="F19" s="46"/>
      <c r="G19" s="52"/>
      <c r="H19" s="52"/>
      <c r="I19" s="52"/>
      <c r="J19" s="52"/>
      <c r="K19" s="52"/>
      <c r="L19" s="52"/>
      <c r="M19" s="52"/>
      <c r="N19" s="52"/>
      <c r="O19" s="52">
        <v>10</v>
      </c>
      <c r="P19" s="52">
        <v>10</v>
      </c>
      <c r="Q19" s="52">
        <v>10</v>
      </c>
      <c r="R19" s="52">
        <v>10</v>
      </c>
      <c r="S19" s="52">
        <v>10</v>
      </c>
      <c r="T19" s="52">
        <v>10</v>
      </c>
      <c r="U19" s="52">
        <v>10</v>
      </c>
      <c r="V19" s="52">
        <v>10</v>
      </c>
      <c r="W19" s="52">
        <v>10</v>
      </c>
      <c r="X19" s="52">
        <v>10</v>
      </c>
      <c r="Y19" s="52">
        <v>10</v>
      </c>
      <c r="Z19" s="52">
        <v>10</v>
      </c>
      <c r="AA19" s="52">
        <v>10</v>
      </c>
      <c r="AB19" s="52">
        <v>10</v>
      </c>
      <c r="AC19" s="52">
        <v>10</v>
      </c>
      <c r="AD19" s="52">
        <v>10</v>
      </c>
      <c r="AE19" s="52">
        <v>10</v>
      </c>
      <c r="AF19" s="52">
        <v>10</v>
      </c>
      <c r="AG19" s="52">
        <v>10</v>
      </c>
      <c r="AH19" s="52">
        <v>10</v>
      </c>
      <c r="AI19" s="52">
        <v>10</v>
      </c>
      <c r="AJ19" s="53">
        <v>10</v>
      </c>
    </row>
    <row r="20" spans="1:36" ht="24" customHeight="1">
      <c r="A20" s="179"/>
      <c r="B20" s="147"/>
      <c r="C20" s="185"/>
      <c r="D20" s="186" t="s">
        <v>34</v>
      </c>
      <c r="E20" s="187"/>
      <c r="F20" s="46"/>
      <c r="G20" s="59"/>
      <c r="H20" s="52"/>
      <c r="I20" s="52"/>
      <c r="J20" s="52"/>
      <c r="K20" s="52"/>
      <c r="L20" s="52"/>
      <c r="M20" s="52"/>
      <c r="N20" s="52"/>
      <c r="O20" s="52"/>
      <c r="P20" s="52">
        <v>2</v>
      </c>
      <c r="Q20" s="52">
        <v>2</v>
      </c>
      <c r="R20" s="52">
        <v>2</v>
      </c>
      <c r="S20" s="52">
        <v>2</v>
      </c>
      <c r="T20" s="52">
        <v>2</v>
      </c>
      <c r="U20" s="52">
        <v>2</v>
      </c>
      <c r="V20" s="52">
        <v>2</v>
      </c>
      <c r="W20" s="52">
        <v>2</v>
      </c>
      <c r="X20" s="52">
        <v>2</v>
      </c>
      <c r="Y20" s="52">
        <v>2</v>
      </c>
      <c r="Z20" s="52">
        <v>2</v>
      </c>
      <c r="AA20" s="52">
        <v>2</v>
      </c>
      <c r="AB20" s="52">
        <v>2</v>
      </c>
      <c r="AC20" s="52">
        <v>2</v>
      </c>
      <c r="AD20" s="52">
        <v>2</v>
      </c>
      <c r="AE20" s="52">
        <v>2</v>
      </c>
      <c r="AF20" s="52">
        <v>2</v>
      </c>
      <c r="AG20" s="52">
        <v>2</v>
      </c>
      <c r="AH20" s="52">
        <v>2</v>
      </c>
      <c r="AI20" s="52">
        <v>2</v>
      </c>
      <c r="AJ20" s="53">
        <v>2</v>
      </c>
    </row>
    <row r="21" spans="1:36" ht="24" customHeight="1" thickBot="1">
      <c r="A21" s="179"/>
      <c r="B21" s="148"/>
      <c r="C21" s="136" t="s">
        <v>55</v>
      </c>
      <c r="D21" s="137"/>
      <c r="E21" s="34"/>
      <c r="F21" s="55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7"/>
    </row>
    <row r="22" spans="1:36" ht="24.75" customHeight="1" thickBot="1">
      <c r="A22" s="179"/>
      <c r="B22" s="138" t="s">
        <v>37</v>
      </c>
      <c r="C22" s="139"/>
      <c r="D22" s="139"/>
      <c r="E22" s="22" t="s">
        <v>39</v>
      </c>
      <c r="F22" s="71">
        <f t="shared" ref="F22:AJ22" si="4">SUM(F12:F21)</f>
        <v>800</v>
      </c>
      <c r="G22" s="71">
        <f t="shared" si="4"/>
        <v>800</v>
      </c>
      <c r="H22" s="71">
        <f t="shared" si="4"/>
        <v>800</v>
      </c>
      <c r="I22" s="71">
        <f t="shared" si="4"/>
        <v>400</v>
      </c>
      <c r="J22" s="71">
        <f t="shared" si="4"/>
        <v>400</v>
      </c>
      <c r="K22" s="71">
        <f t="shared" si="4"/>
        <v>400</v>
      </c>
      <c r="L22" s="71">
        <f t="shared" si="4"/>
        <v>400</v>
      </c>
      <c r="M22" s="71">
        <f t="shared" si="4"/>
        <v>400</v>
      </c>
      <c r="N22" s="71">
        <f t="shared" si="4"/>
        <v>243</v>
      </c>
      <c r="O22" s="71">
        <f t="shared" si="4"/>
        <v>253</v>
      </c>
      <c r="P22" s="71">
        <f t="shared" si="4"/>
        <v>292</v>
      </c>
      <c r="Q22" s="71">
        <f t="shared" si="4"/>
        <v>292</v>
      </c>
      <c r="R22" s="71">
        <f t="shared" si="4"/>
        <v>292</v>
      </c>
      <c r="S22" s="71">
        <f t="shared" si="4"/>
        <v>292</v>
      </c>
      <c r="T22" s="71">
        <f t="shared" si="4"/>
        <v>292</v>
      </c>
      <c r="U22" s="71">
        <f t="shared" si="4"/>
        <v>292</v>
      </c>
      <c r="V22" s="71">
        <f t="shared" si="4"/>
        <v>292</v>
      </c>
      <c r="W22" s="71">
        <f t="shared" si="4"/>
        <v>292</v>
      </c>
      <c r="X22" s="71">
        <f t="shared" si="4"/>
        <v>292</v>
      </c>
      <c r="Y22" s="71">
        <f t="shared" si="4"/>
        <v>292</v>
      </c>
      <c r="Z22" s="71">
        <f t="shared" si="4"/>
        <v>292</v>
      </c>
      <c r="AA22" s="71">
        <f t="shared" si="4"/>
        <v>292</v>
      </c>
      <c r="AB22" s="71">
        <f t="shared" si="4"/>
        <v>292</v>
      </c>
      <c r="AC22" s="71">
        <f t="shared" si="4"/>
        <v>292</v>
      </c>
      <c r="AD22" s="71">
        <f t="shared" si="4"/>
        <v>292</v>
      </c>
      <c r="AE22" s="71">
        <f t="shared" si="4"/>
        <v>292</v>
      </c>
      <c r="AF22" s="71">
        <f t="shared" si="4"/>
        <v>292</v>
      </c>
      <c r="AG22" s="71">
        <f t="shared" si="4"/>
        <v>292</v>
      </c>
      <c r="AH22" s="71">
        <f t="shared" si="4"/>
        <v>292</v>
      </c>
      <c r="AI22" s="71">
        <f t="shared" si="4"/>
        <v>292</v>
      </c>
      <c r="AJ22" s="98">
        <f t="shared" si="4"/>
        <v>292</v>
      </c>
    </row>
    <row r="23" spans="1:36" ht="24" customHeight="1">
      <c r="A23" s="179"/>
      <c r="B23" s="146" t="s">
        <v>1</v>
      </c>
      <c r="C23" s="149" t="s">
        <v>56</v>
      </c>
      <c r="D23" s="150"/>
      <c r="E23" s="35"/>
      <c r="F23" s="43"/>
      <c r="G23" s="61"/>
      <c r="H23" s="97"/>
      <c r="I23" s="61">
        <v>1200</v>
      </c>
      <c r="J23" s="61"/>
      <c r="K23" s="61"/>
      <c r="L23" s="61"/>
      <c r="M23" s="61"/>
      <c r="N23" s="61"/>
      <c r="O23" s="61"/>
      <c r="P23" s="61"/>
      <c r="Q23" s="61"/>
      <c r="R23" s="97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4"/>
    </row>
    <row r="24" spans="1:36" ht="24" customHeight="1">
      <c r="A24" s="179"/>
      <c r="B24" s="147"/>
      <c r="C24" s="151" t="s">
        <v>57</v>
      </c>
      <c r="D24" s="152"/>
      <c r="E24" s="33"/>
      <c r="F24" s="46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125">
        <v>500</v>
      </c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65"/>
    </row>
    <row r="25" spans="1:36" ht="24" customHeight="1">
      <c r="A25" s="179"/>
      <c r="B25" s="147"/>
      <c r="C25" s="127"/>
      <c r="D25" s="128"/>
      <c r="E25" s="33"/>
      <c r="F25" s="46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65"/>
    </row>
    <row r="26" spans="1:36" ht="24" customHeight="1">
      <c r="A26" s="179"/>
      <c r="B26" s="147"/>
      <c r="C26" s="127"/>
      <c r="D26" s="128"/>
      <c r="E26" s="33"/>
      <c r="F26" s="46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65"/>
    </row>
    <row r="27" spans="1:36" ht="24" customHeight="1" thickBot="1">
      <c r="A27" s="180"/>
      <c r="B27" s="148"/>
      <c r="C27" s="153"/>
      <c r="D27" s="154"/>
      <c r="E27" s="36"/>
      <c r="F27" s="46"/>
      <c r="G27" s="47"/>
      <c r="H27" s="47"/>
      <c r="I27" s="47"/>
      <c r="J27" s="47"/>
      <c r="K27" s="47"/>
      <c r="L27" s="47"/>
      <c r="M27" s="59"/>
      <c r="N27" s="59"/>
      <c r="O27" s="59"/>
      <c r="P27" s="59"/>
      <c r="Q27" s="59"/>
      <c r="R27" s="59"/>
      <c r="S27" s="59"/>
      <c r="T27" s="52"/>
      <c r="U27" s="52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8"/>
    </row>
    <row r="28" spans="1:36" ht="29.25" customHeight="1" thickBot="1">
      <c r="A28" s="138" t="s">
        <v>33</v>
      </c>
      <c r="B28" s="139"/>
      <c r="C28" s="139"/>
      <c r="D28" s="139"/>
      <c r="E28" s="87" t="s">
        <v>40</v>
      </c>
      <c r="F28" s="88">
        <f t="shared" ref="F28:AJ28" si="5">SUM(F22:F27)</f>
        <v>800</v>
      </c>
      <c r="G28" s="88">
        <f t="shared" si="5"/>
        <v>800</v>
      </c>
      <c r="H28" s="88">
        <f t="shared" si="5"/>
        <v>800</v>
      </c>
      <c r="I28" s="88">
        <f t="shared" si="5"/>
        <v>1600</v>
      </c>
      <c r="J28" s="88">
        <f t="shared" si="5"/>
        <v>400</v>
      </c>
      <c r="K28" s="88">
        <f t="shared" si="5"/>
        <v>400</v>
      </c>
      <c r="L28" s="88">
        <f t="shared" si="5"/>
        <v>400</v>
      </c>
      <c r="M28" s="88">
        <f t="shared" si="5"/>
        <v>400</v>
      </c>
      <c r="N28" s="88">
        <f t="shared" si="5"/>
        <v>243</v>
      </c>
      <c r="O28" s="88">
        <f t="shared" si="5"/>
        <v>253</v>
      </c>
      <c r="P28" s="88">
        <f t="shared" si="5"/>
        <v>292</v>
      </c>
      <c r="Q28" s="88">
        <f t="shared" si="5"/>
        <v>292</v>
      </c>
      <c r="R28" s="88">
        <f t="shared" si="5"/>
        <v>292</v>
      </c>
      <c r="S28" s="88">
        <f t="shared" si="5"/>
        <v>792</v>
      </c>
      <c r="T28" s="88">
        <f t="shared" si="5"/>
        <v>292</v>
      </c>
      <c r="U28" s="88">
        <f t="shared" si="5"/>
        <v>292</v>
      </c>
      <c r="V28" s="88">
        <f t="shared" si="5"/>
        <v>292</v>
      </c>
      <c r="W28" s="88">
        <f t="shared" si="5"/>
        <v>292</v>
      </c>
      <c r="X28" s="88">
        <f t="shared" si="5"/>
        <v>292</v>
      </c>
      <c r="Y28" s="88">
        <f t="shared" si="5"/>
        <v>292</v>
      </c>
      <c r="Z28" s="88">
        <f t="shared" si="5"/>
        <v>292</v>
      </c>
      <c r="AA28" s="88">
        <f t="shared" si="5"/>
        <v>292</v>
      </c>
      <c r="AB28" s="88">
        <f t="shared" si="5"/>
        <v>292</v>
      </c>
      <c r="AC28" s="88">
        <f t="shared" si="5"/>
        <v>292</v>
      </c>
      <c r="AD28" s="88">
        <f t="shared" si="5"/>
        <v>292</v>
      </c>
      <c r="AE28" s="88">
        <f t="shared" si="5"/>
        <v>292</v>
      </c>
      <c r="AF28" s="88">
        <f t="shared" si="5"/>
        <v>292</v>
      </c>
      <c r="AG28" s="88">
        <f t="shared" si="5"/>
        <v>292</v>
      </c>
      <c r="AH28" s="88">
        <f t="shared" si="5"/>
        <v>292</v>
      </c>
      <c r="AI28" s="88">
        <f t="shared" si="5"/>
        <v>292</v>
      </c>
      <c r="AJ28" s="89">
        <f t="shared" si="5"/>
        <v>292</v>
      </c>
    </row>
    <row r="29" spans="1:36" ht="24" customHeight="1">
      <c r="A29" s="155" t="s">
        <v>20</v>
      </c>
      <c r="B29" s="42" t="s">
        <v>35</v>
      </c>
      <c r="C29" s="38"/>
      <c r="D29" s="38"/>
      <c r="E29" s="37"/>
      <c r="F29" s="43">
        <v>360</v>
      </c>
      <c r="G29" s="43">
        <v>360</v>
      </c>
      <c r="H29" s="43">
        <v>360</v>
      </c>
      <c r="I29" s="43">
        <v>360</v>
      </c>
      <c r="J29" s="43">
        <v>360</v>
      </c>
      <c r="K29" s="43">
        <f>J29*0.95</f>
        <v>342</v>
      </c>
      <c r="L29" s="43">
        <v>342</v>
      </c>
      <c r="M29" s="43">
        <f>L29*0.95</f>
        <v>324.89999999999998</v>
      </c>
      <c r="N29" s="43">
        <f>M29*0.8</f>
        <v>259.92</v>
      </c>
      <c r="O29" s="43">
        <f>N29</f>
        <v>259.92</v>
      </c>
      <c r="P29" s="43">
        <v>259.92</v>
      </c>
      <c r="Q29" s="43">
        <v>259.92</v>
      </c>
      <c r="R29" s="43">
        <v>259.92</v>
      </c>
      <c r="S29" s="43">
        <v>259.92</v>
      </c>
      <c r="T29" s="43">
        <v>259.92</v>
      </c>
      <c r="U29" s="43">
        <v>259.92</v>
      </c>
      <c r="V29" s="43">
        <v>259.92</v>
      </c>
      <c r="W29" s="43">
        <v>259.92</v>
      </c>
      <c r="X29" s="43">
        <v>259.92</v>
      </c>
      <c r="Y29" s="43">
        <v>259.92</v>
      </c>
      <c r="Z29" s="43">
        <v>259.92</v>
      </c>
      <c r="AA29" s="43">
        <v>259.92</v>
      </c>
      <c r="AB29" s="43">
        <v>259.92</v>
      </c>
      <c r="AC29" s="43">
        <v>259.92</v>
      </c>
      <c r="AD29" s="43">
        <v>259.92</v>
      </c>
      <c r="AE29" s="43">
        <v>259.92</v>
      </c>
      <c r="AF29" s="43">
        <v>259.92</v>
      </c>
      <c r="AG29" s="43">
        <v>259.92</v>
      </c>
      <c r="AH29" s="43">
        <v>259.92</v>
      </c>
      <c r="AI29" s="43">
        <v>259.92</v>
      </c>
      <c r="AJ29" s="45">
        <v>259.92</v>
      </c>
    </row>
    <row r="30" spans="1:36" ht="24" customHeight="1">
      <c r="A30" s="156"/>
      <c r="B30" s="42" t="s">
        <v>36</v>
      </c>
      <c r="C30" s="38"/>
      <c r="D30" s="38"/>
      <c r="E30" s="37"/>
      <c r="F30" s="47">
        <v>98</v>
      </c>
      <c r="G30" s="47">
        <v>98</v>
      </c>
      <c r="H30" s="47"/>
      <c r="I30" s="66"/>
      <c r="J30" s="47"/>
      <c r="K30" s="66"/>
      <c r="L30" s="47"/>
      <c r="M30" s="66"/>
      <c r="N30" s="47"/>
      <c r="O30" s="66"/>
      <c r="P30" s="47"/>
      <c r="Q30" s="66"/>
      <c r="R30" s="47"/>
      <c r="S30" s="66"/>
      <c r="T30" s="47"/>
      <c r="U30" s="66"/>
      <c r="V30" s="47"/>
      <c r="W30" s="66"/>
      <c r="X30" s="47"/>
      <c r="Y30" s="66"/>
      <c r="Z30" s="47"/>
      <c r="AA30" s="66"/>
      <c r="AB30" s="47"/>
      <c r="AC30" s="66"/>
      <c r="AD30" s="47"/>
      <c r="AE30" s="66"/>
      <c r="AF30" s="66"/>
      <c r="AG30" s="66"/>
      <c r="AH30" s="47"/>
      <c r="AI30" s="66"/>
      <c r="AJ30" s="67"/>
    </row>
    <row r="31" spans="1:36" ht="24" customHeight="1" thickBot="1">
      <c r="A31" s="156"/>
      <c r="B31" s="42" t="s">
        <v>30</v>
      </c>
      <c r="C31" s="38"/>
      <c r="D31" s="38"/>
      <c r="E31" s="37"/>
      <c r="F31" s="47">
        <v>32</v>
      </c>
      <c r="G31" s="47">
        <v>32</v>
      </c>
      <c r="H31" s="47">
        <v>32</v>
      </c>
      <c r="I31" s="47">
        <v>32</v>
      </c>
      <c r="J31" s="107">
        <v>32</v>
      </c>
      <c r="K31" s="107">
        <v>32</v>
      </c>
      <c r="L31" s="107">
        <v>32</v>
      </c>
      <c r="M31" s="107">
        <v>32</v>
      </c>
      <c r="N31" s="107">
        <v>32</v>
      </c>
      <c r="O31" s="107">
        <v>32</v>
      </c>
      <c r="P31" s="107">
        <v>32</v>
      </c>
      <c r="Q31" s="107">
        <v>32</v>
      </c>
      <c r="R31" s="107">
        <v>32</v>
      </c>
      <c r="S31" s="112">
        <v>18</v>
      </c>
      <c r="T31" s="107">
        <v>18</v>
      </c>
      <c r="U31" s="107">
        <v>18</v>
      </c>
      <c r="V31" s="107">
        <v>18</v>
      </c>
      <c r="W31" s="107">
        <v>18</v>
      </c>
      <c r="X31" s="107">
        <v>18</v>
      </c>
      <c r="Y31" s="107">
        <v>18</v>
      </c>
      <c r="Z31" s="107">
        <v>18</v>
      </c>
      <c r="AA31" s="107">
        <v>18</v>
      </c>
      <c r="AB31" s="107">
        <v>18</v>
      </c>
      <c r="AC31" s="107">
        <v>18</v>
      </c>
      <c r="AD31" s="107">
        <v>18</v>
      </c>
      <c r="AE31" s="107">
        <v>18</v>
      </c>
      <c r="AF31" s="107">
        <v>18</v>
      </c>
      <c r="AG31" s="107">
        <v>18</v>
      </c>
      <c r="AH31" s="107">
        <v>18</v>
      </c>
      <c r="AI31" s="107">
        <v>18</v>
      </c>
      <c r="AJ31" s="113">
        <v>18</v>
      </c>
    </row>
    <row r="32" spans="1:36" ht="24" customHeight="1" thickBot="1">
      <c r="A32" s="156"/>
      <c r="B32" s="42" t="s">
        <v>10</v>
      </c>
      <c r="C32" s="38"/>
      <c r="D32" s="38"/>
      <c r="E32" s="37"/>
      <c r="F32" s="47">
        <v>195</v>
      </c>
      <c r="G32" s="47">
        <v>195</v>
      </c>
      <c r="H32" s="47">
        <v>195</v>
      </c>
      <c r="I32" s="110">
        <f>I22*0.2</f>
        <v>80</v>
      </c>
      <c r="J32" s="111">
        <f>J22*0.2</f>
        <v>80</v>
      </c>
      <c r="K32" s="111">
        <f>K22*0.2</f>
        <v>80</v>
      </c>
      <c r="L32" s="111">
        <f>L22*0.2</f>
        <v>80</v>
      </c>
      <c r="M32" s="111">
        <f>M22*0.2</f>
        <v>80</v>
      </c>
      <c r="N32" s="114">
        <f>N22*0.12</f>
        <v>29.16</v>
      </c>
      <c r="O32" s="115">
        <f>O22*0.12</f>
        <v>30.36</v>
      </c>
      <c r="P32" s="115">
        <f t="shared" ref="P32:AJ32" si="6">P22*0.12</f>
        <v>35.04</v>
      </c>
      <c r="Q32" s="115">
        <f t="shared" si="6"/>
        <v>35.04</v>
      </c>
      <c r="R32" s="115">
        <f t="shared" si="6"/>
        <v>35.04</v>
      </c>
      <c r="S32" s="115">
        <f t="shared" si="6"/>
        <v>35.04</v>
      </c>
      <c r="T32" s="115">
        <f t="shared" si="6"/>
        <v>35.04</v>
      </c>
      <c r="U32" s="115">
        <f t="shared" si="6"/>
        <v>35.04</v>
      </c>
      <c r="V32" s="115">
        <f t="shared" si="6"/>
        <v>35.04</v>
      </c>
      <c r="W32" s="115">
        <f t="shared" si="6"/>
        <v>35.04</v>
      </c>
      <c r="X32" s="115">
        <f t="shared" si="6"/>
        <v>35.04</v>
      </c>
      <c r="Y32" s="115">
        <f t="shared" si="6"/>
        <v>35.04</v>
      </c>
      <c r="Z32" s="115">
        <f t="shared" si="6"/>
        <v>35.04</v>
      </c>
      <c r="AA32" s="115">
        <f t="shared" si="6"/>
        <v>35.04</v>
      </c>
      <c r="AB32" s="115">
        <f t="shared" si="6"/>
        <v>35.04</v>
      </c>
      <c r="AC32" s="115">
        <f t="shared" si="6"/>
        <v>35.04</v>
      </c>
      <c r="AD32" s="115">
        <f t="shared" si="6"/>
        <v>35.04</v>
      </c>
      <c r="AE32" s="115">
        <f t="shared" si="6"/>
        <v>35.04</v>
      </c>
      <c r="AF32" s="115">
        <f t="shared" si="6"/>
        <v>35.04</v>
      </c>
      <c r="AG32" s="115">
        <f t="shared" si="6"/>
        <v>35.04</v>
      </c>
      <c r="AH32" s="115">
        <f t="shared" si="6"/>
        <v>35.04</v>
      </c>
      <c r="AI32" s="115">
        <f t="shared" si="6"/>
        <v>35.04</v>
      </c>
      <c r="AJ32" s="134">
        <f t="shared" si="6"/>
        <v>35.04</v>
      </c>
    </row>
    <row r="33" spans="1:36" ht="24" customHeight="1">
      <c r="A33" s="156"/>
      <c r="B33" s="42" t="s">
        <v>11</v>
      </c>
      <c r="C33" s="38"/>
      <c r="D33" s="38"/>
      <c r="E33" s="37"/>
      <c r="F33" s="47">
        <v>90</v>
      </c>
      <c r="G33" s="47">
        <v>90</v>
      </c>
      <c r="H33" s="47">
        <v>90</v>
      </c>
      <c r="I33" s="47">
        <v>420</v>
      </c>
      <c r="J33" s="108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67"/>
    </row>
    <row r="34" spans="1:36" ht="24.75" customHeight="1" thickBot="1">
      <c r="A34" s="157"/>
      <c r="B34" s="82" t="s">
        <v>32</v>
      </c>
      <c r="C34" s="78"/>
      <c r="D34" s="78"/>
      <c r="E34" s="79" t="s">
        <v>41</v>
      </c>
      <c r="F34" s="80">
        <f>SUM(F29:F33)</f>
        <v>775</v>
      </c>
      <c r="G34" s="80">
        <f>SUM(G29:G33)</f>
        <v>775</v>
      </c>
      <c r="H34" s="80">
        <f t="shared" ref="H34" si="7">SUM(H29:H33)</f>
        <v>677</v>
      </c>
      <c r="I34" s="80">
        <f t="shared" ref="I34:AI34" si="8">SUM(I29:I33)</f>
        <v>892</v>
      </c>
      <c r="J34" s="80">
        <f t="shared" si="8"/>
        <v>472</v>
      </c>
      <c r="K34" s="80">
        <f t="shared" si="8"/>
        <v>454</v>
      </c>
      <c r="L34" s="80">
        <f t="shared" si="8"/>
        <v>454</v>
      </c>
      <c r="M34" s="80">
        <f t="shared" si="8"/>
        <v>436.9</v>
      </c>
      <c r="N34" s="80">
        <f t="shared" si="8"/>
        <v>321.08000000000004</v>
      </c>
      <c r="O34" s="80">
        <f t="shared" si="8"/>
        <v>322.28000000000003</v>
      </c>
      <c r="P34" s="80">
        <f t="shared" si="8"/>
        <v>326.96000000000004</v>
      </c>
      <c r="Q34" s="80">
        <f t="shared" si="8"/>
        <v>326.96000000000004</v>
      </c>
      <c r="R34" s="80">
        <f t="shared" si="8"/>
        <v>326.96000000000004</v>
      </c>
      <c r="S34" s="80">
        <f t="shared" si="8"/>
        <v>312.96000000000004</v>
      </c>
      <c r="T34" s="80">
        <f t="shared" si="8"/>
        <v>312.96000000000004</v>
      </c>
      <c r="U34" s="80">
        <f t="shared" si="8"/>
        <v>312.96000000000004</v>
      </c>
      <c r="V34" s="80">
        <f t="shared" si="8"/>
        <v>312.96000000000004</v>
      </c>
      <c r="W34" s="80">
        <f t="shared" si="8"/>
        <v>312.96000000000004</v>
      </c>
      <c r="X34" s="80">
        <f t="shared" si="8"/>
        <v>312.96000000000004</v>
      </c>
      <c r="Y34" s="80">
        <f t="shared" si="8"/>
        <v>312.96000000000004</v>
      </c>
      <c r="Z34" s="80">
        <f t="shared" si="8"/>
        <v>312.96000000000004</v>
      </c>
      <c r="AA34" s="80">
        <f t="shared" si="8"/>
        <v>312.96000000000004</v>
      </c>
      <c r="AB34" s="80">
        <f t="shared" si="8"/>
        <v>312.96000000000004</v>
      </c>
      <c r="AC34" s="80">
        <f t="shared" si="8"/>
        <v>312.96000000000004</v>
      </c>
      <c r="AD34" s="80">
        <f t="shared" si="8"/>
        <v>312.96000000000004</v>
      </c>
      <c r="AE34" s="80">
        <f t="shared" si="8"/>
        <v>312.96000000000004</v>
      </c>
      <c r="AF34" s="80">
        <f t="shared" si="8"/>
        <v>312.96000000000004</v>
      </c>
      <c r="AG34" s="80">
        <f t="shared" si="8"/>
        <v>312.96000000000004</v>
      </c>
      <c r="AH34" s="80">
        <f t="shared" si="8"/>
        <v>312.96000000000004</v>
      </c>
      <c r="AI34" s="80">
        <f t="shared" si="8"/>
        <v>312.96000000000004</v>
      </c>
      <c r="AJ34" s="135">
        <f>SUM(AJ29:AJ33)</f>
        <v>312.96000000000004</v>
      </c>
    </row>
    <row r="35" spans="1:36" ht="29.25" customHeight="1" thickBot="1">
      <c r="A35" s="140" t="s">
        <v>43</v>
      </c>
      <c r="B35" s="141"/>
      <c r="C35" s="141"/>
      <c r="D35" s="141"/>
      <c r="E35" s="84" t="s">
        <v>42</v>
      </c>
      <c r="F35" s="85">
        <f t="shared" ref="F35:AJ35" si="9">SUM(F11,F34)</f>
        <v>775</v>
      </c>
      <c r="G35" s="85">
        <f t="shared" si="9"/>
        <v>775</v>
      </c>
      <c r="H35" s="85">
        <f t="shared" si="9"/>
        <v>677</v>
      </c>
      <c r="I35" s="85">
        <f t="shared" ref="I35:AI35" si="10">SUM(I11,I34)</f>
        <v>892</v>
      </c>
      <c r="J35" s="85">
        <f t="shared" si="10"/>
        <v>772</v>
      </c>
      <c r="K35" s="85">
        <f t="shared" si="10"/>
        <v>654</v>
      </c>
      <c r="L35" s="85">
        <f t="shared" si="10"/>
        <v>954</v>
      </c>
      <c r="M35" s="85">
        <f t="shared" si="10"/>
        <v>636.9</v>
      </c>
      <c r="N35" s="85">
        <f t="shared" si="10"/>
        <v>321.08000000000004</v>
      </c>
      <c r="O35" s="85">
        <f t="shared" si="10"/>
        <v>422.28000000000003</v>
      </c>
      <c r="P35" s="85">
        <f t="shared" si="10"/>
        <v>326.96000000000004</v>
      </c>
      <c r="Q35" s="85">
        <f t="shared" si="10"/>
        <v>326.96000000000004</v>
      </c>
      <c r="R35" s="85">
        <f t="shared" si="10"/>
        <v>326.96000000000004</v>
      </c>
      <c r="S35" s="85">
        <f t="shared" si="10"/>
        <v>312.96000000000004</v>
      </c>
      <c r="T35" s="85">
        <f t="shared" si="10"/>
        <v>392.96000000000004</v>
      </c>
      <c r="U35" s="85">
        <f t="shared" si="10"/>
        <v>612.96</v>
      </c>
      <c r="V35" s="85">
        <f t="shared" si="10"/>
        <v>312.96000000000004</v>
      </c>
      <c r="W35" s="85">
        <f t="shared" si="10"/>
        <v>312.96000000000004</v>
      </c>
      <c r="X35" s="85">
        <f t="shared" si="10"/>
        <v>392.96000000000004</v>
      </c>
      <c r="Y35" s="85">
        <f t="shared" si="10"/>
        <v>312.96000000000004</v>
      </c>
      <c r="Z35" s="85">
        <f t="shared" si="10"/>
        <v>312.96000000000004</v>
      </c>
      <c r="AA35" s="85">
        <f t="shared" si="10"/>
        <v>412.96000000000004</v>
      </c>
      <c r="AB35" s="85">
        <f t="shared" si="10"/>
        <v>362.96000000000004</v>
      </c>
      <c r="AC35" s="85">
        <f t="shared" si="10"/>
        <v>392.96000000000004</v>
      </c>
      <c r="AD35" s="85">
        <f t="shared" si="10"/>
        <v>312.96000000000004</v>
      </c>
      <c r="AE35" s="85">
        <f t="shared" si="10"/>
        <v>312.96000000000004</v>
      </c>
      <c r="AF35" s="85">
        <f t="shared" si="10"/>
        <v>312.96000000000004</v>
      </c>
      <c r="AG35" s="85">
        <f t="shared" si="10"/>
        <v>312.96000000000004</v>
      </c>
      <c r="AH35" s="85">
        <f t="shared" si="10"/>
        <v>312.96000000000004</v>
      </c>
      <c r="AI35" s="85">
        <f t="shared" si="10"/>
        <v>312.96000000000004</v>
      </c>
      <c r="AJ35" s="101">
        <f t="shared" si="9"/>
        <v>312.96000000000004</v>
      </c>
    </row>
    <row r="36" spans="1:36" s="4" customFormat="1" ht="32.25" customHeight="1" thickBot="1">
      <c r="A36" s="142" t="s">
        <v>44</v>
      </c>
      <c r="B36" s="143"/>
      <c r="C36" s="143"/>
      <c r="D36" s="143"/>
      <c r="E36" s="74"/>
      <c r="F36" s="75">
        <f>F28-F35</f>
        <v>25</v>
      </c>
      <c r="G36" s="75">
        <f>G28-G35</f>
        <v>25</v>
      </c>
      <c r="H36" s="75">
        <f t="shared" ref="H36" si="11">H28-H35</f>
        <v>123</v>
      </c>
      <c r="I36" s="75">
        <f t="shared" ref="I36:AI36" si="12">I28-I35</f>
        <v>708</v>
      </c>
      <c r="J36" s="75">
        <f t="shared" si="12"/>
        <v>-372</v>
      </c>
      <c r="K36" s="75">
        <f t="shared" si="12"/>
        <v>-254</v>
      </c>
      <c r="L36" s="75">
        <f t="shared" si="12"/>
        <v>-554</v>
      </c>
      <c r="M36" s="75">
        <f t="shared" si="12"/>
        <v>-236.89999999999998</v>
      </c>
      <c r="N36" s="75">
        <f t="shared" si="12"/>
        <v>-78.080000000000041</v>
      </c>
      <c r="O36" s="75">
        <f t="shared" si="12"/>
        <v>-169.28000000000003</v>
      </c>
      <c r="P36" s="75">
        <f t="shared" si="12"/>
        <v>-34.960000000000036</v>
      </c>
      <c r="Q36" s="75">
        <f t="shared" si="12"/>
        <v>-34.960000000000036</v>
      </c>
      <c r="R36" s="75">
        <f t="shared" si="12"/>
        <v>-34.960000000000036</v>
      </c>
      <c r="S36" s="75">
        <f t="shared" si="12"/>
        <v>479.03999999999996</v>
      </c>
      <c r="T36" s="75">
        <f t="shared" si="12"/>
        <v>-100.96000000000004</v>
      </c>
      <c r="U36" s="75">
        <f t="shared" si="12"/>
        <v>-320.96000000000004</v>
      </c>
      <c r="V36" s="75">
        <f t="shared" si="12"/>
        <v>-20.960000000000036</v>
      </c>
      <c r="W36" s="75">
        <f t="shared" si="12"/>
        <v>-20.960000000000036</v>
      </c>
      <c r="X36" s="75">
        <f t="shared" si="12"/>
        <v>-100.96000000000004</v>
      </c>
      <c r="Y36" s="75">
        <f t="shared" si="12"/>
        <v>-20.960000000000036</v>
      </c>
      <c r="Z36" s="75">
        <f t="shared" si="12"/>
        <v>-20.960000000000036</v>
      </c>
      <c r="AA36" s="75">
        <f t="shared" si="12"/>
        <v>-120.96000000000004</v>
      </c>
      <c r="AB36" s="75">
        <f t="shared" si="12"/>
        <v>-70.960000000000036</v>
      </c>
      <c r="AC36" s="75">
        <f t="shared" si="12"/>
        <v>-100.96000000000004</v>
      </c>
      <c r="AD36" s="75">
        <f t="shared" si="12"/>
        <v>-20.960000000000036</v>
      </c>
      <c r="AE36" s="75">
        <f t="shared" si="12"/>
        <v>-20.960000000000036</v>
      </c>
      <c r="AF36" s="75">
        <f t="shared" si="12"/>
        <v>-20.960000000000036</v>
      </c>
      <c r="AG36" s="75">
        <f t="shared" si="12"/>
        <v>-20.960000000000036</v>
      </c>
      <c r="AH36" s="75">
        <f t="shared" si="12"/>
        <v>-20.960000000000036</v>
      </c>
      <c r="AI36" s="75">
        <f t="shared" si="12"/>
        <v>-20.960000000000036</v>
      </c>
      <c r="AJ36" s="118">
        <f>AJ28-AJ35</f>
        <v>-20.960000000000036</v>
      </c>
    </row>
    <row r="37" spans="1:36" s="4" customFormat="1" ht="39" customHeight="1" thickBot="1">
      <c r="A37" s="144" t="s">
        <v>17</v>
      </c>
      <c r="B37" s="145"/>
      <c r="C37" s="145"/>
      <c r="D37" s="23">
        <v>600</v>
      </c>
      <c r="E37" s="68"/>
      <c r="F37" s="90">
        <f>D37+F36</f>
        <v>625</v>
      </c>
      <c r="G37" s="90">
        <f>F37+G36</f>
        <v>650</v>
      </c>
      <c r="H37" s="90">
        <f t="shared" ref="H37" si="13">G37+H36</f>
        <v>773</v>
      </c>
      <c r="I37" s="90">
        <f t="shared" ref="I37" si="14">H37+I36</f>
        <v>1481</v>
      </c>
      <c r="J37" s="90">
        <f t="shared" ref="J37" si="15">I37+J36</f>
        <v>1109</v>
      </c>
      <c r="K37" s="90">
        <f t="shared" ref="K37" si="16">J37+K36</f>
        <v>855</v>
      </c>
      <c r="L37" s="90">
        <f t="shared" ref="L37" si="17">K37+L36</f>
        <v>301</v>
      </c>
      <c r="M37" s="90">
        <f t="shared" ref="M37" si="18">L37+M36</f>
        <v>64.100000000000023</v>
      </c>
      <c r="N37" s="90">
        <f t="shared" ref="N37" si="19">M37+N36</f>
        <v>-13.980000000000018</v>
      </c>
      <c r="O37" s="90">
        <f t="shared" ref="O37" si="20">N37+O36</f>
        <v>-183.26000000000005</v>
      </c>
      <c r="P37" s="90">
        <f t="shared" ref="P37" si="21">O37+P36</f>
        <v>-218.22000000000008</v>
      </c>
      <c r="Q37" s="90">
        <f t="shared" ref="Q37" si="22">P37+Q36</f>
        <v>-253.18000000000012</v>
      </c>
      <c r="R37" s="90">
        <f t="shared" ref="R37" si="23">Q37+R36</f>
        <v>-288.14000000000016</v>
      </c>
      <c r="S37" s="90">
        <f t="shared" ref="S37" si="24">R37+S36</f>
        <v>190.89999999999981</v>
      </c>
      <c r="T37" s="90">
        <f t="shared" ref="T37" si="25">S37+T36</f>
        <v>89.93999999999977</v>
      </c>
      <c r="U37" s="90">
        <f t="shared" ref="U37" si="26">T37+U36</f>
        <v>-231.02000000000027</v>
      </c>
      <c r="V37" s="90">
        <f t="shared" ref="V37" si="27">U37+V36</f>
        <v>-251.9800000000003</v>
      </c>
      <c r="W37" s="90">
        <f t="shared" ref="W37" si="28">V37+W36</f>
        <v>-272.94000000000034</v>
      </c>
      <c r="X37" s="90">
        <f t="shared" ref="X37" si="29">W37+X36</f>
        <v>-373.90000000000038</v>
      </c>
      <c r="Y37" s="90">
        <f t="shared" ref="Y37" si="30">X37+Y36</f>
        <v>-394.86000000000041</v>
      </c>
      <c r="Z37" s="90">
        <f t="shared" ref="Z37" si="31">Y37+Z36</f>
        <v>-415.82000000000045</v>
      </c>
      <c r="AA37" s="90">
        <f t="shared" ref="AA37" si="32">Z37+AA36</f>
        <v>-536.78000000000043</v>
      </c>
      <c r="AB37" s="90">
        <f t="shared" ref="AB37" si="33">AA37+AB36</f>
        <v>-607.74000000000046</v>
      </c>
      <c r="AC37" s="90">
        <f t="shared" ref="AC37" si="34">AB37+AC36</f>
        <v>-708.7000000000005</v>
      </c>
      <c r="AD37" s="90">
        <f t="shared" ref="AD37" si="35">AC37+AD36</f>
        <v>-729.66000000000054</v>
      </c>
      <c r="AE37" s="90">
        <f t="shared" ref="AE37" si="36">AD37+AE36</f>
        <v>-750.62000000000057</v>
      </c>
      <c r="AF37" s="90">
        <f t="shared" ref="AF37" si="37">AE37+AF36</f>
        <v>-771.58000000000061</v>
      </c>
      <c r="AG37" s="90">
        <f t="shared" ref="AG37" si="38">AF37+AG36</f>
        <v>-792.54000000000065</v>
      </c>
      <c r="AH37" s="90">
        <f t="shared" ref="AH37" si="39">AG37+AH36</f>
        <v>-813.50000000000068</v>
      </c>
      <c r="AI37" s="90">
        <f t="shared" ref="AI37" si="40">AH37+AI36</f>
        <v>-834.46000000000072</v>
      </c>
      <c r="AJ37" s="91">
        <f>AI37+AJ36</f>
        <v>-855.42000000000075</v>
      </c>
    </row>
  </sheetData>
  <mergeCells count="34">
    <mergeCell ref="A10:E10"/>
    <mergeCell ref="A11:D11"/>
    <mergeCell ref="A12:A27"/>
    <mergeCell ref="B12:B16"/>
    <mergeCell ref="C12:D12"/>
    <mergeCell ref="C13:C15"/>
    <mergeCell ref="D13:E13"/>
    <mergeCell ref="D14:E14"/>
    <mergeCell ref="D15:E15"/>
    <mergeCell ref="B17:B21"/>
    <mergeCell ref="C17:D17"/>
    <mergeCell ref="C18:C20"/>
    <mergeCell ref="D18:E18"/>
    <mergeCell ref="D19:E19"/>
    <mergeCell ref="D20:E20"/>
    <mergeCell ref="C16:E16"/>
    <mergeCell ref="A3:E4"/>
    <mergeCell ref="A5:A9"/>
    <mergeCell ref="B5:E5"/>
    <mergeCell ref="B6:E6"/>
    <mergeCell ref="B7:E7"/>
    <mergeCell ref="B8:E8"/>
    <mergeCell ref="B9:E9"/>
    <mergeCell ref="C21:D21"/>
    <mergeCell ref="B22:D22"/>
    <mergeCell ref="A35:D35"/>
    <mergeCell ref="A36:D36"/>
    <mergeCell ref="A37:C37"/>
    <mergeCell ref="B23:B27"/>
    <mergeCell ref="C23:D23"/>
    <mergeCell ref="C24:D24"/>
    <mergeCell ref="C27:D27"/>
    <mergeCell ref="A28:D28"/>
    <mergeCell ref="A29:A34"/>
  </mergeCells>
  <phoneticPr fontId="2"/>
  <printOptions horizontalCentered="1" verticalCentered="1"/>
  <pageMargins left="0.31496062992125984" right="7.874015748031496E-2" top="0.19685039370078741" bottom="0.11811023622047245" header="0.27559055118110237" footer="0.15748031496062992"/>
  <pageSetup paperSize="8" scale="80" fitToWidth="0" orientation="landscape" horizontalDpi="300" verticalDpi="300" r:id="rId1"/>
  <headerFooter alignWithMargins="0"/>
  <ignoredErrors>
    <ignoredError sqref="R2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37"/>
  <sheetViews>
    <sheetView zoomScale="75" zoomScaleNormal="75" workbookViewId="0">
      <pane ySplit="10" topLeftCell="A23" activePane="bottomLeft" state="frozen"/>
      <selection pane="bottomLeft" activeCell="Z11" sqref="Z11"/>
    </sheetView>
  </sheetViews>
  <sheetFormatPr defaultColWidth="3" defaultRowHeight="16.5" customHeight="1"/>
  <cols>
    <col min="1" max="1" width="3.25" style="2" customWidth="1"/>
    <col min="2" max="2" width="3.125" style="2" customWidth="1"/>
    <col min="3" max="3" width="3.625" style="2" customWidth="1"/>
    <col min="4" max="4" width="12.625" style="2" customWidth="1"/>
    <col min="5" max="5" width="4.25" style="21" customWidth="1"/>
    <col min="6" max="36" width="7.375" style="2" customWidth="1"/>
    <col min="37" max="16384" width="3" style="2"/>
  </cols>
  <sheetData>
    <row r="1" spans="1:36" ht="24">
      <c r="A1" s="16" t="s">
        <v>18</v>
      </c>
      <c r="B1" s="3"/>
      <c r="C1" s="3"/>
      <c r="D1" s="3"/>
      <c r="E1" s="19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s="15" customFormat="1" ht="17.25" customHeight="1" thickBot="1">
      <c r="A2" s="7"/>
      <c r="B2" s="3"/>
      <c r="C2" s="3"/>
      <c r="D2" s="3"/>
      <c r="E2" s="19"/>
      <c r="F2" s="14"/>
      <c r="G2" s="14"/>
      <c r="H2" s="14"/>
      <c r="I2" s="14"/>
      <c r="J2" s="14"/>
      <c r="K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</row>
    <row r="3" spans="1:36" ht="13.5" customHeight="1">
      <c r="A3" s="158" t="s">
        <v>19</v>
      </c>
      <c r="B3" s="159"/>
      <c r="C3" s="159"/>
      <c r="D3" s="159"/>
      <c r="E3" s="160"/>
      <c r="F3" s="9" t="s">
        <v>7</v>
      </c>
      <c r="G3" s="6">
        <v>1</v>
      </c>
      <c r="H3" s="6">
        <v>2</v>
      </c>
      <c r="I3" s="6">
        <v>3</v>
      </c>
      <c r="J3" s="6">
        <v>4</v>
      </c>
      <c r="K3" s="6">
        <v>5</v>
      </c>
      <c r="L3" s="6">
        <v>6</v>
      </c>
      <c r="M3" s="6">
        <v>7</v>
      </c>
      <c r="N3" s="6">
        <v>8</v>
      </c>
      <c r="O3" s="6">
        <v>9</v>
      </c>
      <c r="P3" s="129">
        <v>10</v>
      </c>
      <c r="Q3" s="129">
        <v>11</v>
      </c>
      <c r="R3" s="129">
        <v>12</v>
      </c>
      <c r="S3" s="129">
        <v>13</v>
      </c>
      <c r="T3" s="129">
        <v>14</v>
      </c>
      <c r="U3" s="129">
        <v>15</v>
      </c>
      <c r="V3" s="129">
        <v>16</v>
      </c>
      <c r="W3" s="129">
        <v>17</v>
      </c>
      <c r="X3" s="129">
        <v>18</v>
      </c>
      <c r="Y3" s="129">
        <v>19</v>
      </c>
      <c r="Z3" s="129">
        <v>20</v>
      </c>
      <c r="AA3" s="129">
        <v>21</v>
      </c>
      <c r="AB3" s="129">
        <v>22</v>
      </c>
      <c r="AC3" s="129">
        <v>23</v>
      </c>
      <c r="AD3" s="129">
        <v>24</v>
      </c>
      <c r="AE3" s="129">
        <v>25</v>
      </c>
      <c r="AF3" s="129">
        <v>26</v>
      </c>
      <c r="AG3" s="129">
        <v>27</v>
      </c>
      <c r="AH3" s="129">
        <v>28</v>
      </c>
      <c r="AI3" s="129">
        <v>29</v>
      </c>
      <c r="AJ3" s="130">
        <v>30</v>
      </c>
    </row>
    <row r="4" spans="1:36" ht="13.5" customHeight="1">
      <c r="A4" s="161"/>
      <c r="B4" s="162"/>
      <c r="C4" s="162"/>
      <c r="D4" s="162"/>
      <c r="E4" s="163"/>
      <c r="F4" s="10">
        <v>2021</v>
      </c>
      <c r="G4" s="8">
        <f>F4+1</f>
        <v>2022</v>
      </c>
      <c r="H4" s="8">
        <f t="shared" ref="H4:AJ4" si="0">G4+1</f>
        <v>2023</v>
      </c>
      <c r="I4" s="8">
        <f t="shared" si="0"/>
        <v>2024</v>
      </c>
      <c r="J4" s="8">
        <f t="shared" si="0"/>
        <v>2025</v>
      </c>
      <c r="K4" s="8">
        <f t="shared" si="0"/>
        <v>2026</v>
      </c>
      <c r="L4" s="8">
        <f t="shared" si="0"/>
        <v>2027</v>
      </c>
      <c r="M4" s="8">
        <f t="shared" si="0"/>
        <v>2028</v>
      </c>
      <c r="N4" s="8">
        <f t="shared" si="0"/>
        <v>2029</v>
      </c>
      <c r="O4" s="8">
        <f t="shared" si="0"/>
        <v>2030</v>
      </c>
      <c r="P4" s="8">
        <f t="shared" si="0"/>
        <v>2031</v>
      </c>
      <c r="Q4" s="8">
        <f t="shared" si="0"/>
        <v>2032</v>
      </c>
      <c r="R4" s="8">
        <f t="shared" si="0"/>
        <v>2033</v>
      </c>
      <c r="S4" s="8">
        <f t="shared" si="0"/>
        <v>2034</v>
      </c>
      <c r="T4" s="8">
        <f t="shared" si="0"/>
        <v>2035</v>
      </c>
      <c r="U4" s="8">
        <f t="shared" si="0"/>
        <v>2036</v>
      </c>
      <c r="V4" s="8">
        <f t="shared" si="0"/>
        <v>2037</v>
      </c>
      <c r="W4" s="8">
        <f t="shared" si="0"/>
        <v>2038</v>
      </c>
      <c r="X4" s="8">
        <f t="shared" si="0"/>
        <v>2039</v>
      </c>
      <c r="Y4" s="8">
        <f t="shared" si="0"/>
        <v>2040</v>
      </c>
      <c r="Z4" s="8">
        <f t="shared" si="0"/>
        <v>2041</v>
      </c>
      <c r="AA4" s="8">
        <f t="shared" si="0"/>
        <v>2042</v>
      </c>
      <c r="AB4" s="8">
        <f t="shared" si="0"/>
        <v>2043</v>
      </c>
      <c r="AC4" s="8">
        <f t="shared" si="0"/>
        <v>2044</v>
      </c>
      <c r="AD4" s="8">
        <f t="shared" si="0"/>
        <v>2045</v>
      </c>
      <c r="AE4" s="8">
        <f t="shared" si="0"/>
        <v>2046</v>
      </c>
      <c r="AF4" s="8">
        <f t="shared" si="0"/>
        <v>2047</v>
      </c>
      <c r="AG4" s="8">
        <f t="shared" si="0"/>
        <v>2048</v>
      </c>
      <c r="AH4" s="8">
        <f t="shared" si="0"/>
        <v>2049</v>
      </c>
      <c r="AI4" s="8">
        <f t="shared" si="0"/>
        <v>2050</v>
      </c>
      <c r="AJ4" s="100">
        <f t="shared" si="0"/>
        <v>2051</v>
      </c>
    </row>
    <row r="5" spans="1:36" s="1" customFormat="1" ht="21" customHeight="1">
      <c r="A5" s="164" t="s">
        <v>5</v>
      </c>
      <c r="B5" s="167"/>
      <c r="C5" s="168"/>
      <c r="D5" s="168"/>
      <c r="E5" s="169"/>
      <c r="F5" s="102"/>
      <c r="G5" s="11" t="str">
        <f>IF($F5&gt;1,F5+1,"")</f>
        <v/>
      </c>
      <c r="H5" s="11" t="str">
        <f t="shared" ref="H5:AJ9" si="1">IF($F5&gt;1,G5+1,"")</f>
        <v/>
      </c>
      <c r="I5" s="11" t="str">
        <f t="shared" si="1"/>
        <v/>
      </c>
      <c r="J5" s="11" t="str">
        <f t="shared" si="1"/>
        <v/>
      </c>
      <c r="K5" s="11" t="str">
        <f t="shared" si="1"/>
        <v/>
      </c>
      <c r="L5" s="11" t="str">
        <f t="shared" si="1"/>
        <v/>
      </c>
      <c r="M5" s="11" t="str">
        <f t="shared" si="1"/>
        <v/>
      </c>
      <c r="N5" s="11" t="str">
        <f t="shared" si="1"/>
        <v/>
      </c>
      <c r="O5" s="11" t="str">
        <f t="shared" si="1"/>
        <v/>
      </c>
      <c r="P5" s="11" t="str">
        <f t="shared" si="1"/>
        <v/>
      </c>
      <c r="Q5" s="11" t="str">
        <f t="shared" si="1"/>
        <v/>
      </c>
      <c r="R5" s="11" t="str">
        <f t="shared" si="1"/>
        <v/>
      </c>
      <c r="S5" s="11" t="str">
        <f t="shared" si="1"/>
        <v/>
      </c>
      <c r="T5" s="11" t="str">
        <f t="shared" si="1"/>
        <v/>
      </c>
      <c r="U5" s="11" t="str">
        <f t="shared" si="1"/>
        <v/>
      </c>
      <c r="V5" s="11" t="str">
        <f t="shared" si="1"/>
        <v/>
      </c>
      <c r="W5" s="11" t="str">
        <f t="shared" si="1"/>
        <v/>
      </c>
      <c r="X5" s="11" t="str">
        <f t="shared" si="1"/>
        <v/>
      </c>
      <c r="Y5" s="11" t="str">
        <f t="shared" si="1"/>
        <v/>
      </c>
      <c r="Z5" s="11" t="str">
        <f t="shared" si="1"/>
        <v/>
      </c>
      <c r="AA5" s="11" t="str">
        <f t="shared" si="1"/>
        <v/>
      </c>
      <c r="AB5" s="11" t="str">
        <f t="shared" si="1"/>
        <v/>
      </c>
      <c r="AC5" s="11" t="str">
        <f t="shared" si="1"/>
        <v/>
      </c>
      <c r="AD5" s="11" t="str">
        <f t="shared" si="1"/>
        <v/>
      </c>
      <c r="AE5" s="11" t="str">
        <f t="shared" si="1"/>
        <v/>
      </c>
      <c r="AF5" s="11" t="str">
        <f t="shared" si="1"/>
        <v/>
      </c>
      <c r="AG5" s="11" t="str">
        <f t="shared" si="1"/>
        <v/>
      </c>
      <c r="AH5" s="11" t="str">
        <f t="shared" si="1"/>
        <v/>
      </c>
      <c r="AI5" s="11" t="str">
        <f t="shared" si="1"/>
        <v/>
      </c>
      <c r="AJ5" s="12" t="str">
        <f t="shared" si="1"/>
        <v/>
      </c>
    </row>
    <row r="6" spans="1:36" s="1" customFormat="1" ht="21" customHeight="1">
      <c r="A6" s="165"/>
      <c r="B6" s="167"/>
      <c r="C6" s="168"/>
      <c r="D6" s="168"/>
      <c r="E6" s="169"/>
      <c r="F6" s="102"/>
      <c r="G6" s="11" t="str">
        <f>IF($F6&gt;1,F6+1,"")</f>
        <v/>
      </c>
      <c r="H6" s="11" t="str">
        <f t="shared" ref="H6:V6" si="2">IF($F6&gt;1,G6+1,"")</f>
        <v/>
      </c>
      <c r="I6" s="11" t="str">
        <f t="shared" si="2"/>
        <v/>
      </c>
      <c r="J6" s="11" t="str">
        <f t="shared" si="2"/>
        <v/>
      </c>
      <c r="K6" s="11" t="str">
        <f t="shared" si="2"/>
        <v/>
      </c>
      <c r="L6" s="11" t="str">
        <f t="shared" si="2"/>
        <v/>
      </c>
      <c r="M6" s="11" t="str">
        <f t="shared" si="2"/>
        <v/>
      </c>
      <c r="N6" s="11" t="str">
        <f t="shared" si="2"/>
        <v/>
      </c>
      <c r="O6" s="11" t="str">
        <f t="shared" si="2"/>
        <v/>
      </c>
      <c r="P6" s="11" t="str">
        <f t="shared" si="2"/>
        <v/>
      </c>
      <c r="Q6" s="11" t="str">
        <f t="shared" si="2"/>
        <v/>
      </c>
      <c r="R6" s="11" t="str">
        <f t="shared" si="2"/>
        <v/>
      </c>
      <c r="S6" s="11" t="str">
        <f t="shared" si="2"/>
        <v/>
      </c>
      <c r="T6" s="11" t="str">
        <f t="shared" si="2"/>
        <v/>
      </c>
      <c r="U6" s="11" t="str">
        <f t="shared" si="2"/>
        <v/>
      </c>
      <c r="V6" s="11" t="str">
        <f t="shared" si="2"/>
        <v/>
      </c>
      <c r="W6" s="11" t="str">
        <f t="shared" si="1"/>
        <v/>
      </c>
      <c r="X6" s="11" t="str">
        <f t="shared" si="1"/>
        <v/>
      </c>
      <c r="Y6" s="11" t="str">
        <f t="shared" si="1"/>
        <v/>
      </c>
      <c r="Z6" s="11" t="str">
        <f t="shared" si="1"/>
        <v/>
      </c>
      <c r="AA6" s="11" t="str">
        <f t="shared" si="1"/>
        <v/>
      </c>
      <c r="AB6" s="11" t="str">
        <f t="shared" si="1"/>
        <v/>
      </c>
      <c r="AC6" s="11" t="str">
        <f t="shared" si="1"/>
        <v/>
      </c>
      <c r="AD6" s="11" t="str">
        <f t="shared" si="1"/>
        <v/>
      </c>
      <c r="AE6" s="11" t="str">
        <f t="shared" si="1"/>
        <v/>
      </c>
      <c r="AF6" s="11" t="str">
        <f t="shared" si="1"/>
        <v/>
      </c>
      <c r="AG6" s="11" t="str">
        <f t="shared" si="1"/>
        <v/>
      </c>
      <c r="AH6" s="11" t="str">
        <f t="shared" si="1"/>
        <v/>
      </c>
      <c r="AI6" s="11" t="str">
        <f t="shared" si="1"/>
        <v/>
      </c>
      <c r="AJ6" s="12" t="str">
        <f t="shared" si="1"/>
        <v/>
      </c>
    </row>
    <row r="7" spans="1:36" s="1" customFormat="1" ht="21" customHeight="1">
      <c r="A7" s="165"/>
      <c r="B7" s="167"/>
      <c r="C7" s="168"/>
      <c r="D7" s="168"/>
      <c r="E7" s="169"/>
      <c r="F7" s="102"/>
      <c r="G7" s="11" t="str">
        <f>IF($F7&gt;1,F7+1,"")</f>
        <v/>
      </c>
      <c r="H7" s="11" t="str">
        <f t="shared" si="1"/>
        <v/>
      </c>
      <c r="I7" s="11" t="str">
        <f t="shared" si="1"/>
        <v/>
      </c>
      <c r="J7" s="11" t="str">
        <f t="shared" si="1"/>
        <v/>
      </c>
      <c r="K7" s="11" t="str">
        <f t="shared" si="1"/>
        <v/>
      </c>
      <c r="L7" s="11" t="str">
        <f t="shared" si="1"/>
        <v/>
      </c>
      <c r="M7" s="11" t="str">
        <f t="shared" si="1"/>
        <v/>
      </c>
      <c r="N7" s="11" t="str">
        <f t="shared" si="1"/>
        <v/>
      </c>
      <c r="O7" s="11" t="str">
        <f t="shared" si="1"/>
        <v/>
      </c>
      <c r="P7" s="11" t="str">
        <f t="shared" si="1"/>
        <v/>
      </c>
      <c r="Q7" s="11" t="str">
        <f t="shared" si="1"/>
        <v/>
      </c>
      <c r="R7" s="11" t="str">
        <f t="shared" si="1"/>
        <v/>
      </c>
      <c r="S7" s="11" t="str">
        <f t="shared" si="1"/>
        <v/>
      </c>
      <c r="T7" s="11" t="str">
        <f t="shared" si="1"/>
        <v/>
      </c>
      <c r="U7" s="11" t="str">
        <f t="shared" si="1"/>
        <v/>
      </c>
      <c r="V7" s="11" t="str">
        <f t="shared" si="1"/>
        <v/>
      </c>
      <c r="W7" s="11" t="str">
        <f t="shared" si="1"/>
        <v/>
      </c>
      <c r="X7" s="11" t="str">
        <f t="shared" si="1"/>
        <v/>
      </c>
      <c r="Y7" s="11" t="str">
        <f t="shared" si="1"/>
        <v/>
      </c>
      <c r="Z7" s="11" t="str">
        <f t="shared" si="1"/>
        <v/>
      </c>
      <c r="AA7" s="11" t="str">
        <f t="shared" si="1"/>
        <v/>
      </c>
      <c r="AB7" s="11" t="str">
        <f t="shared" si="1"/>
        <v/>
      </c>
      <c r="AC7" s="11" t="str">
        <f t="shared" si="1"/>
        <v/>
      </c>
      <c r="AD7" s="11" t="str">
        <f t="shared" si="1"/>
        <v/>
      </c>
      <c r="AE7" s="11" t="str">
        <f t="shared" si="1"/>
        <v/>
      </c>
      <c r="AF7" s="11" t="str">
        <f t="shared" si="1"/>
        <v/>
      </c>
      <c r="AG7" s="11" t="str">
        <f t="shared" si="1"/>
        <v/>
      </c>
      <c r="AH7" s="11" t="str">
        <f t="shared" si="1"/>
        <v/>
      </c>
      <c r="AI7" s="11" t="str">
        <f t="shared" si="1"/>
        <v/>
      </c>
      <c r="AJ7" s="12" t="str">
        <f t="shared" si="1"/>
        <v/>
      </c>
    </row>
    <row r="8" spans="1:36" s="1" customFormat="1" ht="21" customHeight="1">
      <c r="A8" s="165"/>
      <c r="B8" s="167"/>
      <c r="C8" s="168"/>
      <c r="D8" s="168"/>
      <c r="E8" s="169"/>
      <c r="F8" s="102"/>
      <c r="G8" s="11" t="str">
        <f>IF($F8&gt;1,F8+1,"")</f>
        <v/>
      </c>
      <c r="H8" s="11" t="str">
        <f t="shared" ref="H8:AJ8" si="3">IF($F8&gt;1,G8+1,"")</f>
        <v/>
      </c>
      <c r="I8" s="11" t="str">
        <f t="shared" si="3"/>
        <v/>
      </c>
      <c r="J8" s="11" t="str">
        <f t="shared" si="3"/>
        <v/>
      </c>
      <c r="K8" s="11" t="str">
        <f t="shared" si="3"/>
        <v/>
      </c>
      <c r="L8" s="11" t="str">
        <f t="shared" si="3"/>
        <v/>
      </c>
      <c r="M8" s="11" t="str">
        <f t="shared" si="3"/>
        <v/>
      </c>
      <c r="N8" s="11" t="str">
        <f t="shared" si="3"/>
        <v/>
      </c>
      <c r="O8" s="11" t="str">
        <f t="shared" si="3"/>
        <v/>
      </c>
      <c r="P8" s="11" t="str">
        <f t="shared" si="3"/>
        <v/>
      </c>
      <c r="Q8" s="11" t="str">
        <f t="shared" si="3"/>
        <v/>
      </c>
      <c r="R8" s="11" t="str">
        <f t="shared" si="3"/>
        <v/>
      </c>
      <c r="S8" s="11" t="str">
        <f t="shared" si="3"/>
        <v/>
      </c>
      <c r="T8" s="11" t="str">
        <f t="shared" si="3"/>
        <v/>
      </c>
      <c r="U8" s="11" t="str">
        <f t="shared" si="3"/>
        <v/>
      </c>
      <c r="V8" s="11" t="str">
        <f t="shared" si="3"/>
        <v/>
      </c>
      <c r="W8" s="11" t="str">
        <f t="shared" si="3"/>
        <v/>
      </c>
      <c r="X8" s="11" t="str">
        <f t="shared" si="3"/>
        <v/>
      </c>
      <c r="Y8" s="11" t="str">
        <f t="shared" si="3"/>
        <v/>
      </c>
      <c r="Z8" s="11" t="str">
        <f t="shared" si="3"/>
        <v/>
      </c>
      <c r="AA8" s="11" t="str">
        <f t="shared" si="3"/>
        <v/>
      </c>
      <c r="AB8" s="11" t="str">
        <f t="shared" si="3"/>
        <v/>
      </c>
      <c r="AC8" s="11" t="str">
        <f t="shared" si="3"/>
        <v/>
      </c>
      <c r="AD8" s="11" t="str">
        <f t="shared" si="3"/>
        <v/>
      </c>
      <c r="AE8" s="11" t="str">
        <f t="shared" si="3"/>
        <v/>
      </c>
      <c r="AF8" s="11" t="str">
        <f t="shared" si="3"/>
        <v/>
      </c>
      <c r="AG8" s="11" t="str">
        <f t="shared" si="3"/>
        <v/>
      </c>
      <c r="AH8" s="11" t="str">
        <f t="shared" si="3"/>
        <v/>
      </c>
      <c r="AI8" s="11" t="str">
        <f t="shared" si="3"/>
        <v/>
      </c>
      <c r="AJ8" s="12" t="str">
        <f t="shared" si="3"/>
        <v/>
      </c>
    </row>
    <row r="9" spans="1:36" s="5" customFormat="1" ht="21" customHeight="1" thickBot="1">
      <c r="A9" s="166"/>
      <c r="B9" s="170"/>
      <c r="C9" s="171"/>
      <c r="D9" s="171"/>
      <c r="E9" s="172"/>
      <c r="F9" s="103"/>
      <c r="G9" s="119" t="str">
        <f>IF($F9&gt;1,F9+1,"")</f>
        <v/>
      </c>
      <c r="H9" s="119" t="str">
        <f t="shared" si="1"/>
        <v/>
      </c>
      <c r="I9" s="119" t="str">
        <f t="shared" si="1"/>
        <v/>
      </c>
      <c r="J9" s="119" t="str">
        <f t="shared" si="1"/>
        <v/>
      </c>
      <c r="K9" s="119" t="str">
        <f t="shared" si="1"/>
        <v/>
      </c>
      <c r="L9" s="119" t="str">
        <f t="shared" si="1"/>
        <v/>
      </c>
      <c r="M9" s="119" t="str">
        <f t="shared" si="1"/>
        <v/>
      </c>
      <c r="N9" s="119" t="str">
        <f t="shared" si="1"/>
        <v/>
      </c>
      <c r="O9" s="119" t="str">
        <f t="shared" si="1"/>
        <v/>
      </c>
      <c r="P9" s="119" t="str">
        <f t="shared" si="1"/>
        <v/>
      </c>
      <c r="Q9" s="119" t="str">
        <f t="shared" si="1"/>
        <v/>
      </c>
      <c r="R9" s="119" t="str">
        <f t="shared" si="1"/>
        <v/>
      </c>
      <c r="S9" s="119" t="str">
        <f t="shared" si="1"/>
        <v/>
      </c>
      <c r="T9" s="119" t="str">
        <f t="shared" si="1"/>
        <v/>
      </c>
      <c r="U9" s="119" t="str">
        <f t="shared" si="1"/>
        <v/>
      </c>
      <c r="V9" s="119" t="str">
        <f t="shared" si="1"/>
        <v/>
      </c>
      <c r="W9" s="119" t="str">
        <f t="shared" si="1"/>
        <v/>
      </c>
      <c r="X9" s="119" t="str">
        <f t="shared" si="1"/>
        <v/>
      </c>
      <c r="Y9" s="119" t="str">
        <f t="shared" si="1"/>
        <v/>
      </c>
      <c r="Z9" s="119" t="str">
        <f t="shared" si="1"/>
        <v/>
      </c>
      <c r="AA9" s="119" t="str">
        <f t="shared" si="1"/>
        <v/>
      </c>
      <c r="AB9" s="119" t="str">
        <f t="shared" si="1"/>
        <v/>
      </c>
      <c r="AC9" s="119" t="str">
        <f t="shared" si="1"/>
        <v/>
      </c>
      <c r="AD9" s="119" t="str">
        <f t="shared" si="1"/>
        <v/>
      </c>
      <c r="AE9" s="119" t="str">
        <f t="shared" si="1"/>
        <v/>
      </c>
      <c r="AF9" s="119" t="str">
        <f t="shared" si="1"/>
        <v/>
      </c>
      <c r="AG9" s="119" t="str">
        <f t="shared" si="1"/>
        <v/>
      </c>
      <c r="AH9" s="119" t="str">
        <f t="shared" si="1"/>
        <v/>
      </c>
      <c r="AI9" s="119" t="str">
        <f t="shared" si="1"/>
        <v/>
      </c>
      <c r="AJ9" s="120" t="str">
        <f t="shared" si="1"/>
        <v/>
      </c>
    </row>
    <row r="10" spans="1:36" ht="146.25" customHeight="1">
      <c r="A10" s="189" t="s">
        <v>8</v>
      </c>
      <c r="B10" s="190"/>
      <c r="C10" s="190"/>
      <c r="D10" s="190"/>
      <c r="E10" s="191"/>
      <c r="F10" s="17"/>
      <c r="G10" s="17"/>
      <c r="H10" s="24"/>
      <c r="I10" s="25"/>
      <c r="J10" s="26"/>
      <c r="K10" s="18"/>
      <c r="L10" s="17"/>
      <c r="M10" s="18"/>
      <c r="N10" s="18"/>
      <c r="O10" s="18"/>
      <c r="P10" s="18"/>
      <c r="Q10" s="18"/>
      <c r="R10" s="18"/>
      <c r="S10" s="18"/>
      <c r="T10" s="18"/>
      <c r="U10" s="25"/>
      <c r="V10" s="27"/>
      <c r="W10" s="18"/>
      <c r="X10" s="27"/>
      <c r="Y10" s="27"/>
      <c r="Z10" s="27"/>
      <c r="AA10" s="27"/>
      <c r="AB10" s="27"/>
      <c r="AC10" s="27"/>
      <c r="AD10" s="18"/>
      <c r="AE10" s="27"/>
      <c r="AF10" s="27"/>
      <c r="AG10" s="27"/>
      <c r="AH10" s="27"/>
      <c r="AI10" s="18"/>
      <c r="AJ10" s="28"/>
    </row>
    <row r="11" spans="1:36" ht="24.75" customHeight="1" thickBot="1">
      <c r="A11" s="176" t="s">
        <v>31</v>
      </c>
      <c r="B11" s="177"/>
      <c r="C11" s="177"/>
      <c r="D11" s="177"/>
      <c r="E11" s="79" t="s">
        <v>38</v>
      </c>
      <c r="F11" s="80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1"/>
    </row>
    <row r="12" spans="1:36" ht="24" customHeight="1">
      <c r="A12" s="178" t="s">
        <v>21</v>
      </c>
      <c r="B12" s="192" t="s">
        <v>9</v>
      </c>
      <c r="C12" s="181" t="s">
        <v>13</v>
      </c>
      <c r="D12" s="182"/>
      <c r="E12" s="32"/>
      <c r="F12" s="43"/>
      <c r="G12" s="43"/>
      <c r="H12" s="43"/>
      <c r="I12" s="43"/>
      <c r="J12" s="43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5"/>
    </row>
    <row r="13" spans="1:36" ht="24" customHeight="1">
      <c r="A13" s="179"/>
      <c r="B13" s="193"/>
      <c r="C13" s="195" t="s">
        <v>6</v>
      </c>
      <c r="D13" s="186" t="s">
        <v>15</v>
      </c>
      <c r="E13" s="187"/>
      <c r="F13" s="46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8"/>
    </row>
    <row r="14" spans="1:36" ht="24" customHeight="1">
      <c r="A14" s="179"/>
      <c r="B14" s="193"/>
      <c r="C14" s="195"/>
      <c r="D14" s="186" t="s">
        <v>16</v>
      </c>
      <c r="E14" s="187"/>
      <c r="F14" s="46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8"/>
    </row>
    <row r="15" spans="1:36" ht="24" customHeight="1">
      <c r="A15" s="179"/>
      <c r="B15" s="193"/>
      <c r="C15" s="196"/>
      <c r="D15" s="186" t="s">
        <v>34</v>
      </c>
      <c r="E15" s="187"/>
      <c r="F15" s="46"/>
      <c r="G15" s="47"/>
      <c r="H15" s="47"/>
      <c r="I15" s="47"/>
      <c r="J15" s="47"/>
      <c r="K15" s="47"/>
      <c r="L15" s="49"/>
      <c r="M15" s="50"/>
      <c r="N15" s="50"/>
      <c r="O15" s="51"/>
      <c r="P15" s="51"/>
      <c r="Q15" s="51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3"/>
    </row>
    <row r="16" spans="1:36" ht="24" customHeight="1" thickBot="1">
      <c r="A16" s="179"/>
      <c r="B16" s="194"/>
      <c r="C16" s="136" t="s">
        <v>55</v>
      </c>
      <c r="D16" s="137"/>
      <c r="E16" s="188"/>
      <c r="F16" s="54"/>
      <c r="G16" s="54"/>
      <c r="H16" s="54"/>
      <c r="I16" s="54"/>
      <c r="J16" s="55"/>
      <c r="K16" s="55"/>
      <c r="L16" s="54"/>
      <c r="M16" s="54"/>
      <c r="N16" s="54"/>
      <c r="O16" s="54"/>
      <c r="P16" s="55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7"/>
    </row>
    <row r="17" spans="1:36" ht="24" customHeight="1">
      <c r="A17" s="179"/>
      <c r="B17" s="192" t="s">
        <v>0</v>
      </c>
      <c r="C17" s="181" t="s">
        <v>13</v>
      </c>
      <c r="D17" s="182"/>
      <c r="E17" s="35"/>
      <c r="F17" s="43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5"/>
    </row>
    <row r="18" spans="1:36" ht="24" customHeight="1">
      <c r="A18" s="179"/>
      <c r="B18" s="193"/>
      <c r="C18" s="195" t="s">
        <v>6</v>
      </c>
      <c r="D18" s="186" t="s">
        <v>15</v>
      </c>
      <c r="E18" s="187"/>
      <c r="F18" s="46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3"/>
    </row>
    <row r="19" spans="1:36" ht="24" customHeight="1">
      <c r="A19" s="179"/>
      <c r="B19" s="193"/>
      <c r="C19" s="195"/>
      <c r="D19" s="186" t="s">
        <v>16</v>
      </c>
      <c r="E19" s="187"/>
      <c r="F19" s="46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3"/>
    </row>
    <row r="20" spans="1:36" ht="24" customHeight="1">
      <c r="A20" s="179"/>
      <c r="B20" s="193"/>
      <c r="C20" s="196"/>
      <c r="D20" s="186" t="s">
        <v>34</v>
      </c>
      <c r="E20" s="187"/>
      <c r="F20" s="46"/>
      <c r="G20" s="59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3"/>
    </row>
    <row r="21" spans="1:36" ht="24" customHeight="1" thickBot="1">
      <c r="A21" s="179"/>
      <c r="B21" s="194"/>
      <c r="C21" s="136" t="s">
        <v>55</v>
      </c>
      <c r="D21" s="137"/>
      <c r="E21" s="188"/>
      <c r="F21" s="55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7"/>
    </row>
    <row r="22" spans="1:36" ht="24.75" customHeight="1" thickBot="1">
      <c r="A22" s="179"/>
      <c r="B22" s="39" t="s">
        <v>37</v>
      </c>
      <c r="C22" s="40"/>
      <c r="D22" s="40"/>
      <c r="E22" s="22" t="s">
        <v>39</v>
      </c>
      <c r="F22" s="71">
        <f t="shared" ref="F22:AJ22" si="4">SUM(F12:F21)</f>
        <v>0</v>
      </c>
      <c r="G22" s="71">
        <f t="shared" si="4"/>
        <v>0</v>
      </c>
      <c r="H22" s="71">
        <f t="shared" si="4"/>
        <v>0</v>
      </c>
      <c r="I22" s="71">
        <f t="shared" si="4"/>
        <v>0</v>
      </c>
      <c r="J22" s="71">
        <f t="shared" si="4"/>
        <v>0</v>
      </c>
      <c r="K22" s="71">
        <f t="shared" si="4"/>
        <v>0</v>
      </c>
      <c r="L22" s="71">
        <f t="shared" si="4"/>
        <v>0</v>
      </c>
      <c r="M22" s="71">
        <f t="shared" si="4"/>
        <v>0</v>
      </c>
      <c r="N22" s="71">
        <f t="shared" si="4"/>
        <v>0</v>
      </c>
      <c r="O22" s="71">
        <f t="shared" si="4"/>
        <v>0</v>
      </c>
      <c r="P22" s="71">
        <f t="shared" si="4"/>
        <v>0</v>
      </c>
      <c r="Q22" s="71">
        <f t="shared" si="4"/>
        <v>0</v>
      </c>
      <c r="R22" s="71">
        <f t="shared" si="4"/>
        <v>0</v>
      </c>
      <c r="S22" s="71">
        <f t="shared" si="4"/>
        <v>0</v>
      </c>
      <c r="T22" s="71">
        <f t="shared" si="4"/>
        <v>0</v>
      </c>
      <c r="U22" s="71">
        <f t="shared" si="4"/>
        <v>0</v>
      </c>
      <c r="V22" s="71">
        <f t="shared" si="4"/>
        <v>0</v>
      </c>
      <c r="W22" s="71">
        <f t="shared" si="4"/>
        <v>0</v>
      </c>
      <c r="X22" s="71">
        <f t="shared" si="4"/>
        <v>0</v>
      </c>
      <c r="Y22" s="71">
        <f t="shared" si="4"/>
        <v>0</v>
      </c>
      <c r="Z22" s="71">
        <f t="shared" si="4"/>
        <v>0</v>
      </c>
      <c r="AA22" s="71">
        <f t="shared" si="4"/>
        <v>0</v>
      </c>
      <c r="AB22" s="71">
        <f t="shared" si="4"/>
        <v>0</v>
      </c>
      <c r="AC22" s="71">
        <f t="shared" si="4"/>
        <v>0</v>
      </c>
      <c r="AD22" s="71">
        <f t="shared" si="4"/>
        <v>0</v>
      </c>
      <c r="AE22" s="71">
        <f t="shared" si="4"/>
        <v>0</v>
      </c>
      <c r="AF22" s="71">
        <f t="shared" si="4"/>
        <v>0</v>
      </c>
      <c r="AG22" s="71">
        <f t="shared" si="4"/>
        <v>0</v>
      </c>
      <c r="AH22" s="71">
        <f t="shared" si="4"/>
        <v>0</v>
      </c>
      <c r="AI22" s="71">
        <f t="shared" si="4"/>
        <v>0</v>
      </c>
      <c r="AJ22" s="72">
        <f t="shared" si="4"/>
        <v>0</v>
      </c>
    </row>
    <row r="23" spans="1:36" ht="24" customHeight="1">
      <c r="A23" s="179"/>
      <c r="B23" s="192" t="s">
        <v>1</v>
      </c>
      <c r="C23" s="149" t="s">
        <v>56</v>
      </c>
      <c r="D23" s="150"/>
      <c r="E23" s="35"/>
      <c r="F23" s="43"/>
      <c r="G23" s="61"/>
      <c r="H23" s="61"/>
      <c r="I23" s="62"/>
      <c r="J23" s="61"/>
      <c r="K23" s="63"/>
      <c r="L23" s="61"/>
      <c r="M23" s="61"/>
      <c r="N23" s="61"/>
      <c r="O23" s="61"/>
      <c r="P23" s="61"/>
      <c r="Q23" s="61"/>
      <c r="R23" s="61"/>
      <c r="S23" s="44"/>
      <c r="T23" s="61"/>
      <c r="U23" s="44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4"/>
    </row>
    <row r="24" spans="1:36" ht="24" customHeight="1">
      <c r="A24" s="179"/>
      <c r="B24" s="193"/>
      <c r="C24" s="199" t="s">
        <v>58</v>
      </c>
      <c r="D24" s="200"/>
      <c r="E24" s="131"/>
      <c r="F24" s="46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65"/>
    </row>
    <row r="25" spans="1:36" ht="24" customHeight="1">
      <c r="A25" s="179"/>
      <c r="B25" s="193"/>
      <c r="C25" s="116"/>
      <c r="D25" s="117"/>
      <c r="E25" s="33"/>
      <c r="F25" s="46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65"/>
    </row>
    <row r="26" spans="1:36" ht="24" customHeight="1">
      <c r="A26" s="179"/>
      <c r="B26" s="193"/>
      <c r="C26" s="116"/>
      <c r="D26" s="117"/>
      <c r="E26" s="33"/>
      <c r="F26" s="46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65"/>
    </row>
    <row r="27" spans="1:36" ht="24" customHeight="1" thickBot="1">
      <c r="A27" s="179"/>
      <c r="B27" s="193"/>
      <c r="C27" s="201"/>
      <c r="D27" s="202"/>
      <c r="E27" s="36"/>
      <c r="F27" s="46"/>
      <c r="G27" s="47"/>
      <c r="H27" s="47"/>
      <c r="I27" s="47"/>
      <c r="J27" s="47"/>
      <c r="K27" s="47"/>
      <c r="L27" s="47"/>
      <c r="M27" s="59"/>
      <c r="N27" s="59"/>
      <c r="O27" s="59"/>
      <c r="P27" s="59"/>
      <c r="Q27" s="59"/>
      <c r="R27" s="59"/>
      <c r="S27" s="59"/>
      <c r="T27" s="52"/>
      <c r="U27" s="52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8"/>
    </row>
    <row r="28" spans="1:36" ht="29.25" customHeight="1" thickBot="1">
      <c r="A28" s="138" t="s">
        <v>33</v>
      </c>
      <c r="B28" s="139"/>
      <c r="C28" s="139"/>
      <c r="D28" s="139"/>
      <c r="E28" s="87" t="s">
        <v>40</v>
      </c>
      <c r="F28" s="88">
        <f>SUM(F22:F27)</f>
        <v>0</v>
      </c>
      <c r="G28" s="88">
        <f t="shared" ref="G28:AI28" si="5">SUM(G22:G27)</f>
        <v>0</v>
      </c>
      <c r="H28" s="88">
        <f t="shared" si="5"/>
        <v>0</v>
      </c>
      <c r="I28" s="88">
        <f t="shared" si="5"/>
        <v>0</v>
      </c>
      <c r="J28" s="88">
        <f t="shared" si="5"/>
        <v>0</v>
      </c>
      <c r="K28" s="88">
        <f t="shared" si="5"/>
        <v>0</v>
      </c>
      <c r="L28" s="88">
        <f t="shared" si="5"/>
        <v>0</v>
      </c>
      <c r="M28" s="88">
        <f t="shared" si="5"/>
        <v>0</v>
      </c>
      <c r="N28" s="88">
        <f t="shared" si="5"/>
        <v>0</v>
      </c>
      <c r="O28" s="88">
        <f t="shared" si="5"/>
        <v>0</v>
      </c>
      <c r="P28" s="88">
        <f t="shared" si="5"/>
        <v>0</v>
      </c>
      <c r="Q28" s="88">
        <f t="shared" si="5"/>
        <v>0</v>
      </c>
      <c r="R28" s="88">
        <f t="shared" si="5"/>
        <v>0</v>
      </c>
      <c r="S28" s="88">
        <f t="shared" si="5"/>
        <v>0</v>
      </c>
      <c r="T28" s="88">
        <f t="shared" si="5"/>
        <v>0</v>
      </c>
      <c r="U28" s="88">
        <f t="shared" si="5"/>
        <v>0</v>
      </c>
      <c r="V28" s="88">
        <f t="shared" si="5"/>
        <v>0</v>
      </c>
      <c r="W28" s="88">
        <f t="shared" si="5"/>
        <v>0</v>
      </c>
      <c r="X28" s="88">
        <f t="shared" si="5"/>
        <v>0</v>
      </c>
      <c r="Y28" s="88">
        <f t="shared" si="5"/>
        <v>0</v>
      </c>
      <c r="Z28" s="88">
        <f t="shared" si="5"/>
        <v>0</v>
      </c>
      <c r="AA28" s="88">
        <f t="shared" si="5"/>
        <v>0</v>
      </c>
      <c r="AB28" s="88">
        <f t="shared" si="5"/>
        <v>0</v>
      </c>
      <c r="AC28" s="88">
        <f t="shared" si="5"/>
        <v>0</v>
      </c>
      <c r="AD28" s="88">
        <f t="shared" si="5"/>
        <v>0</v>
      </c>
      <c r="AE28" s="88">
        <f t="shared" si="5"/>
        <v>0</v>
      </c>
      <c r="AF28" s="88">
        <f t="shared" si="5"/>
        <v>0</v>
      </c>
      <c r="AG28" s="88">
        <f t="shared" si="5"/>
        <v>0</v>
      </c>
      <c r="AH28" s="88">
        <f t="shared" si="5"/>
        <v>0</v>
      </c>
      <c r="AI28" s="88">
        <f t="shared" si="5"/>
        <v>0</v>
      </c>
      <c r="AJ28" s="89">
        <f>SUM(AJ22:AJ27)</f>
        <v>0</v>
      </c>
    </row>
    <row r="29" spans="1:36" ht="24" customHeight="1">
      <c r="A29" s="155" t="s">
        <v>20</v>
      </c>
      <c r="B29" s="42" t="s">
        <v>35</v>
      </c>
      <c r="C29" s="38"/>
      <c r="D29" s="38"/>
      <c r="E29" s="37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5"/>
    </row>
    <row r="30" spans="1:36" ht="24" customHeight="1">
      <c r="A30" s="156"/>
      <c r="B30" s="42" t="s">
        <v>36</v>
      </c>
      <c r="C30" s="38"/>
      <c r="D30" s="38"/>
      <c r="E30" s="37"/>
      <c r="F30" s="47"/>
      <c r="G30" s="66"/>
      <c r="H30" s="47"/>
      <c r="I30" s="66"/>
      <c r="J30" s="47"/>
      <c r="K30" s="66"/>
      <c r="L30" s="47"/>
      <c r="M30" s="66"/>
      <c r="N30" s="47"/>
      <c r="O30" s="66"/>
      <c r="P30" s="47"/>
      <c r="Q30" s="66"/>
      <c r="R30" s="47"/>
      <c r="S30" s="66"/>
      <c r="T30" s="47"/>
      <c r="U30" s="66"/>
      <c r="V30" s="47"/>
      <c r="W30" s="66"/>
      <c r="X30" s="47"/>
      <c r="Y30" s="66"/>
      <c r="Z30" s="47"/>
      <c r="AA30" s="66"/>
      <c r="AB30" s="47"/>
      <c r="AC30" s="47"/>
      <c r="AD30" s="47"/>
      <c r="AE30" s="47"/>
      <c r="AF30" s="47"/>
      <c r="AG30" s="47"/>
      <c r="AH30" s="47"/>
      <c r="AI30" s="47"/>
      <c r="AJ30" s="67"/>
    </row>
    <row r="31" spans="1:36" ht="24" customHeight="1">
      <c r="A31" s="156"/>
      <c r="B31" s="42" t="s">
        <v>30</v>
      </c>
      <c r="C31" s="38"/>
      <c r="D31" s="38"/>
      <c r="E31" s="3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67"/>
    </row>
    <row r="32" spans="1:36" ht="24" customHeight="1">
      <c r="A32" s="156"/>
      <c r="B32" s="42" t="s">
        <v>10</v>
      </c>
      <c r="C32" s="38"/>
      <c r="D32" s="38"/>
      <c r="E32" s="37"/>
      <c r="F32" s="47"/>
      <c r="G32" s="47"/>
      <c r="H32" s="47"/>
      <c r="I32" s="47"/>
      <c r="J32" s="47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3"/>
    </row>
    <row r="33" spans="1:36" ht="24" customHeight="1">
      <c r="A33" s="156"/>
      <c r="B33" s="42" t="s">
        <v>11</v>
      </c>
      <c r="C33" s="38"/>
      <c r="D33" s="38"/>
      <c r="E33" s="37"/>
      <c r="F33" s="47"/>
      <c r="G33" s="47"/>
      <c r="H33" s="47"/>
      <c r="I33" s="47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3"/>
    </row>
    <row r="34" spans="1:36" ht="24.75" customHeight="1" thickBot="1">
      <c r="A34" s="157"/>
      <c r="B34" s="82" t="s">
        <v>32</v>
      </c>
      <c r="C34" s="78"/>
      <c r="D34" s="78"/>
      <c r="E34" s="79" t="s">
        <v>41</v>
      </c>
      <c r="F34" s="80">
        <f>SUM(F29:F33)</f>
        <v>0</v>
      </c>
      <c r="G34" s="80">
        <f t="shared" ref="G34:AI34" si="6">SUM(G29:G33)</f>
        <v>0</v>
      </c>
      <c r="H34" s="80">
        <f t="shared" si="6"/>
        <v>0</v>
      </c>
      <c r="I34" s="80">
        <f t="shared" si="6"/>
        <v>0</v>
      </c>
      <c r="J34" s="80">
        <f t="shared" si="6"/>
        <v>0</v>
      </c>
      <c r="K34" s="80">
        <f t="shared" si="6"/>
        <v>0</v>
      </c>
      <c r="L34" s="80">
        <f t="shared" si="6"/>
        <v>0</v>
      </c>
      <c r="M34" s="80">
        <f t="shared" si="6"/>
        <v>0</v>
      </c>
      <c r="N34" s="80">
        <f t="shared" si="6"/>
        <v>0</v>
      </c>
      <c r="O34" s="80">
        <f t="shared" si="6"/>
        <v>0</v>
      </c>
      <c r="P34" s="80">
        <f t="shared" si="6"/>
        <v>0</v>
      </c>
      <c r="Q34" s="80">
        <f t="shared" si="6"/>
        <v>0</v>
      </c>
      <c r="R34" s="80">
        <f t="shared" si="6"/>
        <v>0</v>
      </c>
      <c r="S34" s="80">
        <f t="shared" si="6"/>
        <v>0</v>
      </c>
      <c r="T34" s="80">
        <f t="shared" si="6"/>
        <v>0</v>
      </c>
      <c r="U34" s="80">
        <f t="shared" si="6"/>
        <v>0</v>
      </c>
      <c r="V34" s="80">
        <f t="shared" si="6"/>
        <v>0</v>
      </c>
      <c r="W34" s="80">
        <f t="shared" si="6"/>
        <v>0</v>
      </c>
      <c r="X34" s="80">
        <f t="shared" si="6"/>
        <v>0</v>
      </c>
      <c r="Y34" s="80">
        <f t="shared" si="6"/>
        <v>0</v>
      </c>
      <c r="Z34" s="80">
        <f t="shared" si="6"/>
        <v>0</v>
      </c>
      <c r="AA34" s="80">
        <f t="shared" si="6"/>
        <v>0</v>
      </c>
      <c r="AB34" s="80">
        <f t="shared" si="6"/>
        <v>0</v>
      </c>
      <c r="AC34" s="80">
        <f t="shared" si="6"/>
        <v>0</v>
      </c>
      <c r="AD34" s="80">
        <f t="shared" si="6"/>
        <v>0</v>
      </c>
      <c r="AE34" s="80">
        <f t="shared" si="6"/>
        <v>0</v>
      </c>
      <c r="AF34" s="80">
        <f t="shared" si="6"/>
        <v>0</v>
      </c>
      <c r="AG34" s="80">
        <f t="shared" si="6"/>
        <v>0</v>
      </c>
      <c r="AH34" s="80">
        <f t="shared" si="6"/>
        <v>0</v>
      </c>
      <c r="AI34" s="80">
        <f t="shared" si="6"/>
        <v>0</v>
      </c>
      <c r="AJ34" s="81">
        <f>SUM(AJ29:AJ33)</f>
        <v>0</v>
      </c>
    </row>
    <row r="35" spans="1:36" ht="29.25" customHeight="1" thickBot="1">
      <c r="A35" s="140" t="s">
        <v>43</v>
      </c>
      <c r="B35" s="141"/>
      <c r="C35" s="141"/>
      <c r="D35" s="141"/>
      <c r="E35" s="84" t="s">
        <v>42</v>
      </c>
      <c r="F35" s="85">
        <f t="shared" ref="F35:AJ35" si="7">SUM(F11,F34)</f>
        <v>0</v>
      </c>
      <c r="G35" s="85">
        <f t="shared" si="7"/>
        <v>0</v>
      </c>
      <c r="H35" s="85">
        <f t="shared" si="7"/>
        <v>0</v>
      </c>
      <c r="I35" s="85">
        <f t="shared" si="7"/>
        <v>0</v>
      </c>
      <c r="J35" s="85">
        <f t="shared" si="7"/>
        <v>0</v>
      </c>
      <c r="K35" s="85">
        <f t="shared" si="7"/>
        <v>0</v>
      </c>
      <c r="L35" s="85">
        <f t="shared" si="7"/>
        <v>0</v>
      </c>
      <c r="M35" s="85">
        <f t="shared" si="7"/>
        <v>0</v>
      </c>
      <c r="N35" s="85">
        <f t="shared" si="7"/>
        <v>0</v>
      </c>
      <c r="O35" s="85">
        <f t="shared" si="7"/>
        <v>0</v>
      </c>
      <c r="P35" s="85">
        <f t="shared" si="7"/>
        <v>0</v>
      </c>
      <c r="Q35" s="85">
        <f t="shared" si="7"/>
        <v>0</v>
      </c>
      <c r="R35" s="85">
        <f t="shared" si="7"/>
        <v>0</v>
      </c>
      <c r="S35" s="85">
        <f t="shared" si="7"/>
        <v>0</v>
      </c>
      <c r="T35" s="85">
        <f t="shared" si="7"/>
        <v>0</v>
      </c>
      <c r="U35" s="85">
        <f t="shared" si="7"/>
        <v>0</v>
      </c>
      <c r="V35" s="85">
        <f t="shared" si="7"/>
        <v>0</v>
      </c>
      <c r="W35" s="85">
        <f t="shared" si="7"/>
        <v>0</v>
      </c>
      <c r="X35" s="85">
        <f t="shared" si="7"/>
        <v>0</v>
      </c>
      <c r="Y35" s="85">
        <f t="shared" si="7"/>
        <v>0</v>
      </c>
      <c r="Z35" s="85">
        <f t="shared" si="7"/>
        <v>0</v>
      </c>
      <c r="AA35" s="85">
        <f t="shared" si="7"/>
        <v>0</v>
      </c>
      <c r="AB35" s="85">
        <f t="shared" si="7"/>
        <v>0</v>
      </c>
      <c r="AC35" s="85">
        <f t="shared" si="7"/>
        <v>0</v>
      </c>
      <c r="AD35" s="85">
        <f t="shared" si="7"/>
        <v>0</v>
      </c>
      <c r="AE35" s="85">
        <f t="shared" si="7"/>
        <v>0</v>
      </c>
      <c r="AF35" s="85">
        <f t="shared" si="7"/>
        <v>0</v>
      </c>
      <c r="AG35" s="85">
        <f t="shared" si="7"/>
        <v>0</v>
      </c>
      <c r="AH35" s="85">
        <f t="shared" si="7"/>
        <v>0</v>
      </c>
      <c r="AI35" s="85">
        <f t="shared" si="7"/>
        <v>0</v>
      </c>
      <c r="AJ35" s="86">
        <f t="shared" si="7"/>
        <v>0</v>
      </c>
    </row>
    <row r="36" spans="1:36" s="4" customFormat="1" ht="32.25" customHeight="1" thickBot="1">
      <c r="A36" s="142" t="s">
        <v>44</v>
      </c>
      <c r="B36" s="143"/>
      <c r="C36" s="143"/>
      <c r="D36" s="143"/>
      <c r="E36" s="74"/>
      <c r="F36" s="75">
        <f>F28-F35</f>
        <v>0</v>
      </c>
      <c r="G36" s="75">
        <f t="shared" ref="G36:AI36" si="8">G28-G35</f>
        <v>0</v>
      </c>
      <c r="H36" s="75">
        <f t="shared" si="8"/>
        <v>0</v>
      </c>
      <c r="I36" s="75">
        <f t="shared" si="8"/>
        <v>0</v>
      </c>
      <c r="J36" s="75">
        <f t="shared" si="8"/>
        <v>0</v>
      </c>
      <c r="K36" s="75">
        <f t="shared" si="8"/>
        <v>0</v>
      </c>
      <c r="L36" s="75">
        <f t="shared" si="8"/>
        <v>0</v>
      </c>
      <c r="M36" s="75">
        <f t="shared" si="8"/>
        <v>0</v>
      </c>
      <c r="N36" s="75">
        <f t="shared" si="8"/>
        <v>0</v>
      </c>
      <c r="O36" s="75">
        <f t="shared" si="8"/>
        <v>0</v>
      </c>
      <c r="P36" s="75">
        <f t="shared" si="8"/>
        <v>0</v>
      </c>
      <c r="Q36" s="75">
        <f t="shared" si="8"/>
        <v>0</v>
      </c>
      <c r="R36" s="75">
        <f t="shared" si="8"/>
        <v>0</v>
      </c>
      <c r="S36" s="75">
        <f t="shared" si="8"/>
        <v>0</v>
      </c>
      <c r="T36" s="75">
        <f t="shared" si="8"/>
        <v>0</v>
      </c>
      <c r="U36" s="75">
        <f t="shared" si="8"/>
        <v>0</v>
      </c>
      <c r="V36" s="75">
        <f t="shared" si="8"/>
        <v>0</v>
      </c>
      <c r="W36" s="75">
        <f t="shared" si="8"/>
        <v>0</v>
      </c>
      <c r="X36" s="75">
        <f t="shared" si="8"/>
        <v>0</v>
      </c>
      <c r="Y36" s="75">
        <f t="shared" si="8"/>
        <v>0</v>
      </c>
      <c r="Z36" s="75">
        <f t="shared" si="8"/>
        <v>0</v>
      </c>
      <c r="AA36" s="75">
        <f t="shared" si="8"/>
        <v>0</v>
      </c>
      <c r="AB36" s="75">
        <f t="shared" si="8"/>
        <v>0</v>
      </c>
      <c r="AC36" s="75">
        <f t="shared" si="8"/>
        <v>0</v>
      </c>
      <c r="AD36" s="75">
        <f t="shared" si="8"/>
        <v>0</v>
      </c>
      <c r="AE36" s="75">
        <f t="shared" si="8"/>
        <v>0</v>
      </c>
      <c r="AF36" s="75">
        <f t="shared" si="8"/>
        <v>0</v>
      </c>
      <c r="AG36" s="75">
        <f t="shared" si="8"/>
        <v>0</v>
      </c>
      <c r="AH36" s="75">
        <f t="shared" si="8"/>
        <v>0</v>
      </c>
      <c r="AI36" s="75">
        <f t="shared" si="8"/>
        <v>0</v>
      </c>
      <c r="AJ36" s="77">
        <f>AJ28-AJ35</f>
        <v>0</v>
      </c>
    </row>
    <row r="37" spans="1:36" s="4" customFormat="1" ht="39" customHeight="1" thickBot="1">
      <c r="A37" s="197" t="s">
        <v>17</v>
      </c>
      <c r="B37" s="198"/>
      <c r="C37" s="198"/>
      <c r="D37" s="203"/>
      <c r="E37" s="204"/>
      <c r="F37" s="69">
        <f>D37+F36</f>
        <v>0</v>
      </c>
      <c r="G37" s="69">
        <f>F37+G36</f>
        <v>0</v>
      </c>
      <c r="H37" s="69">
        <f t="shared" ref="H37:AI37" si="9">G37+H36</f>
        <v>0</v>
      </c>
      <c r="I37" s="69">
        <f t="shared" si="9"/>
        <v>0</v>
      </c>
      <c r="J37" s="69">
        <f t="shared" si="9"/>
        <v>0</v>
      </c>
      <c r="K37" s="69">
        <f t="shared" si="9"/>
        <v>0</v>
      </c>
      <c r="L37" s="69">
        <f t="shared" si="9"/>
        <v>0</v>
      </c>
      <c r="M37" s="69">
        <f t="shared" si="9"/>
        <v>0</v>
      </c>
      <c r="N37" s="69">
        <f t="shared" si="9"/>
        <v>0</v>
      </c>
      <c r="O37" s="69">
        <f t="shared" si="9"/>
        <v>0</v>
      </c>
      <c r="P37" s="69">
        <f t="shared" si="9"/>
        <v>0</v>
      </c>
      <c r="Q37" s="69">
        <f t="shared" si="9"/>
        <v>0</v>
      </c>
      <c r="R37" s="69">
        <f t="shared" si="9"/>
        <v>0</v>
      </c>
      <c r="S37" s="69">
        <f t="shared" si="9"/>
        <v>0</v>
      </c>
      <c r="T37" s="69">
        <f t="shared" si="9"/>
        <v>0</v>
      </c>
      <c r="U37" s="69">
        <f t="shared" si="9"/>
        <v>0</v>
      </c>
      <c r="V37" s="69">
        <f t="shared" si="9"/>
        <v>0</v>
      </c>
      <c r="W37" s="69">
        <f t="shared" si="9"/>
        <v>0</v>
      </c>
      <c r="X37" s="69">
        <f t="shared" si="9"/>
        <v>0</v>
      </c>
      <c r="Y37" s="69">
        <f t="shared" si="9"/>
        <v>0</v>
      </c>
      <c r="Z37" s="69">
        <f t="shared" si="9"/>
        <v>0</v>
      </c>
      <c r="AA37" s="69">
        <f t="shared" si="9"/>
        <v>0</v>
      </c>
      <c r="AB37" s="69">
        <f t="shared" si="9"/>
        <v>0</v>
      </c>
      <c r="AC37" s="69">
        <f t="shared" si="9"/>
        <v>0</v>
      </c>
      <c r="AD37" s="69">
        <f t="shared" si="9"/>
        <v>0</v>
      </c>
      <c r="AE37" s="69">
        <f t="shared" si="9"/>
        <v>0</v>
      </c>
      <c r="AF37" s="69">
        <f t="shared" si="9"/>
        <v>0</v>
      </c>
      <c r="AG37" s="69">
        <f t="shared" si="9"/>
        <v>0</v>
      </c>
      <c r="AH37" s="69">
        <f t="shared" si="9"/>
        <v>0</v>
      </c>
      <c r="AI37" s="69">
        <f t="shared" si="9"/>
        <v>0</v>
      </c>
      <c r="AJ37" s="70">
        <f>AI37+AJ36</f>
        <v>0</v>
      </c>
    </row>
  </sheetData>
  <mergeCells count="34">
    <mergeCell ref="D20:E20"/>
    <mergeCell ref="A35:D35"/>
    <mergeCell ref="A36:D36"/>
    <mergeCell ref="A37:C37"/>
    <mergeCell ref="B23:B27"/>
    <mergeCell ref="C23:D23"/>
    <mergeCell ref="C24:D24"/>
    <mergeCell ref="C27:D27"/>
    <mergeCell ref="A28:D28"/>
    <mergeCell ref="A29:A34"/>
    <mergeCell ref="D37:E37"/>
    <mergeCell ref="A10:E10"/>
    <mergeCell ref="A11:D11"/>
    <mergeCell ref="A12:A27"/>
    <mergeCell ref="B12:B16"/>
    <mergeCell ref="C12:D12"/>
    <mergeCell ref="C13:C15"/>
    <mergeCell ref="D13:E13"/>
    <mergeCell ref="D14:E14"/>
    <mergeCell ref="D15:E15"/>
    <mergeCell ref="C16:E16"/>
    <mergeCell ref="C21:E21"/>
    <mergeCell ref="B17:B21"/>
    <mergeCell ref="C17:D17"/>
    <mergeCell ref="C18:C20"/>
    <mergeCell ref="D18:E18"/>
    <mergeCell ref="D19:E19"/>
    <mergeCell ref="A3:E4"/>
    <mergeCell ref="A5:A9"/>
    <mergeCell ref="B5:E5"/>
    <mergeCell ref="B6:E6"/>
    <mergeCell ref="B7:E7"/>
    <mergeCell ref="B8:E8"/>
    <mergeCell ref="B9:E9"/>
  </mergeCells>
  <phoneticPr fontId="2"/>
  <printOptions horizontalCentered="1"/>
  <pageMargins left="0.11811023622047245" right="7.874015748031496E-2" top="0.19685039370078741" bottom="0.11811023622047245" header="0.27559055118110237" footer="0.15748031496062992"/>
  <pageSetup paperSize="8" scale="80" fitToWidth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37"/>
  <sheetViews>
    <sheetView zoomScale="75" zoomScaleNormal="75" workbookViewId="0">
      <pane ySplit="10" topLeftCell="A11" activePane="bottomLeft" state="frozen"/>
      <selection pane="bottomLeft" activeCell="P15" sqref="P15"/>
    </sheetView>
  </sheetViews>
  <sheetFormatPr defaultColWidth="3" defaultRowHeight="16.5" customHeight="1"/>
  <cols>
    <col min="1" max="3" width="3.625" style="2" customWidth="1"/>
    <col min="4" max="4" width="13.125" style="2" customWidth="1"/>
    <col min="5" max="5" width="4.25" style="21" customWidth="1"/>
    <col min="6" max="36" width="7.25" style="2" customWidth="1"/>
    <col min="37" max="16384" width="3" style="2"/>
  </cols>
  <sheetData>
    <row r="1" spans="1:36" ht="24">
      <c r="A1" s="16" t="s">
        <v>49</v>
      </c>
      <c r="B1" s="3"/>
      <c r="C1" s="3"/>
      <c r="D1" s="3"/>
      <c r="E1" s="19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s="15" customFormat="1" ht="17.25" customHeight="1" thickBot="1">
      <c r="A2" s="14" t="s">
        <v>47</v>
      </c>
      <c r="B2" s="3"/>
      <c r="C2" s="3"/>
      <c r="D2" s="3"/>
      <c r="E2" s="19"/>
      <c r="F2" s="14"/>
      <c r="G2" s="14"/>
      <c r="H2" s="14" t="s">
        <v>48</v>
      </c>
      <c r="I2" s="14"/>
      <c r="J2" s="14"/>
      <c r="K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</row>
    <row r="3" spans="1:36" ht="13.5" customHeight="1">
      <c r="A3" s="158" t="s">
        <v>19</v>
      </c>
      <c r="B3" s="159"/>
      <c r="C3" s="159"/>
      <c r="D3" s="159"/>
      <c r="E3" s="160"/>
      <c r="F3" s="9" t="s">
        <v>7</v>
      </c>
      <c r="G3" s="6">
        <v>1</v>
      </c>
      <c r="H3" s="6">
        <v>2</v>
      </c>
      <c r="I3" s="6">
        <v>3</v>
      </c>
      <c r="J3" s="6">
        <v>4</v>
      </c>
      <c r="K3" s="6">
        <v>5</v>
      </c>
      <c r="L3" s="6">
        <v>6</v>
      </c>
      <c r="M3" s="6">
        <v>7</v>
      </c>
      <c r="N3" s="6">
        <v>8</v>
      </c>
      <c r="O3" s="6">
        <v>9</v>
      </c>
      <c r="P3" s="129">
        <v>10</v>
      </c>
      <c r="Q3" s="129">
        <v>11</v>
      </c>
      <c r="R3" s="129">
        <v>12</v>
      </c>
      <c r="S3" s="129">
        <v>13</v>
      </c>
      <c r="T3" s="129">
        <v>14</v>
      </c>
      <c r="U3" s="129">
        <v>15</v>
      </c>
      <c r="V3" s="129">
        <v>16</v>
      </c>
      <c r="W3" s="129">
        <v>17</v>
      </c>
      <c r="X3" s="129">
        <v>18</v>
      </c>
      <c r="Y3" s="129">
        <v>19</v>
      </c>
      <c r="Z3" s="129">
        <v>20</v>
      </c>
      <c r="AA3" s="129">
        <v>21</v>
      </c>
      <c r="AB3" s="129">
        <v>22</v>
      </c>
      <c r="AC3" s="129">
        <v>23</v>
      </c>
      <c r="AD3" s="129">
        <v>24</v>
      </c>
      <c r="AE3" s="129">
        <v>25</v>
      </c>
      <c r="AF3" s="129">
        <v>26</v>
      </c>
      <c r="AG3" s="129">
        <v>27</v>
      </c>
      <c r="AH3" s="129">
        <v>28</v>
      </c>
      <c r="AI3" s="129">
        <v>29</v>
      </c>
      <c r="AJ3" s="130">
        <v>30</v>
      </c>
    </row>
    <row r="4" spans="1:36" ht="13.5" customHeight="1">
      <c r="A4" s="161"/>
      <c r="B4" s="162"/>
      <c r="C4" s="162"/>
      <c r="D4" s="162"/>
      <c r="E4" s="163"/>
      <c r="F4" s="10">
        <v>2021</v>
      </c>
      <c r="G4" s="8">
        <f t="shared" ref="G4:AJ6" si="0">F4+1</f>
        <v>2022</v>
      </c>
      <c r="H4" s="8">
        <f t="shared" si="0"/>
        <v>2023</v>
      </c>
      <c r="I4" s="8">
        <f t="shared" si="0"/>
        <v>2024</v>
      </c>
      <c r="J4" s="8">
        <f t="shared" si="0"/>
        <v>2025</v>
      </c>
      <c r="K4" s="8">
        <f t="shared" si="0"/>
        <v>2026</v>
      </c>
      <c r="L4" s="8">
        <f t="shared" si="0"/>
        <v>2027</v>
      </c>
      <c r="M4" s="8">
        <f t="shared" si="0"/>
        <v>2028</v>
      </c>
      <c r="N4" s="8">
        <f t="shared" si="0"/>
        <v>2029</v>
      </c>
      <c r="O4" s="8">
        <f t="shared" si="0"/>
        <v>2030</v>
      </c>
      <c r="P4" s="8">
        <f t="shared" si="0"/>
        <v>2031</v>
      </c>
      <c r="Q4" s="8">
        <f t="shared" si="0"/>
        <v>2032</v>
      </c>
      <c r="R4" s="8">
        <f t="shared" si="0"/>
        <v>2033</v>
      </c>
      <c r="S4" s="8">
        <f t="shared" si="0"/>
        <v>2034</v>
      </c>
      <c r="T4" s="8">
        <f t="shared" si="0"/>
        <v>2035</v>
      </c>
      <c r="U4" s="8">
        <f t="shared" si="0"/>
        <v>2036</v>
      </c>
      <c r="V4" s="8">
        <f t="shared" si="0"/>
        <v>2037</v>
      </c>
      <c r="W4" s="8">
        <f t="shared" si="0"/>
        <v>2038</v>
      </c>
      <c r="X4" s="8">
        <f t="shared" si="0"/>
        <v>2039</v>
      </c>
      <c r="Y4" s="8">
        <f t="shared" si="0"/>
        <v>2040</v>
      </c>
      <c r="Z4" s="8">
        <f t="shared" si="0"/>
        <v>2041</v>
      </c>
      <c r="AA4" s="8">
        <f t="shared" si="0"/>
        <v>2042</v>
      </c>
      <c r="AB4" s="8">
        <f t="shared" si="0"/>
        <v>2043</v>
      </c>
      <c r="AC4" s="8">
        <f t="shared" si="0"/>
        <v>2044</v>
      </c>
      <c r="AD4" s="8">
        <f t="shared" si="0"/>
        <v>2045</v>
      </c>
      <c r="AE4" s="8">
        <f t="shared" si="0"/>
        <v>2046</v>
      </c>
      <c r="AF4" s="8">
        <f t="shared" si="0"/>
        <v>2047</v>
      </c>
      <c r="AG4" s="8">
        <f t="shared" si="0"/>
        <v>2048</v>
      </c>
      <c r="AH4" s="8">
        <f t="shared" si="0"/>
        <v>2049</v>
      </c>
      <c r="AI4" s="8">
        <f t="shared" si="0"/>
        <v>2050</v>
      </c>
      <c r="AJ4" s="100">
        <f t="shared" si="0"/>
        <v>2051</v>
      </c>
    </row>
    <row r="5" spans="1:36" s="1" customFormat="1" ht="21" customHeight="1">
      <c r="A5" s="164" t="s">
        <v>5</v>
      </c>
      <c r="B5" s="167" t="s">
        <v>24</v>
      </c>
      <c r="C5" s="168"/>
      <c r="D5" s="168"/>
      <c r="E5" s="169"/>
      <c r="F5" s="13">
        <v>57</v>
      </c>
      <c r="G5" s="11">
        <f>F5+1</f>
        <v>58</v>
      </c>
      <c r="H5" s="11">
        <f>G5+1</f>
        <v>59</v>
      </c>
      <c r="I5" s="11">
        <f>H5+1</f>
        <v>60</v>
      </c>
      <c r="J5" s="11">
        <f>I5+1</f>
        <v>61</v>
      </c>
      <c r="K5" s="11">
        <f t="shared" si="0"/>
        <v>62</v>
      </c>
      <c r="L5" s="11">
        <f t="shared" si="0"/>
        <v>63</v>
      </c>
      <c r="M5" s="11">
        <f t="shared" si="0"/>
        <v>64</v>
      </c>
      <c r="N5" s="11">
        <f t="shared" si="0"/>
        <v>65</v>
      </c>
      <c r="O5" s="11">
        <f t="shared" si="0"/>
        <v>66</v>
      </c>
      <c r="P5" s="11">
        <f t="shared" si="0"/>
        <v>67</v>
      </c>
      <c r="Q5" s="11">
        <f t="shared" si="0"/>
        <v>68</v>
      </c>
      <c r="R5" s="11">
        <f t="shared" si="0"/>
        <v>69</v>
      </c>
      <c r="S5" s="11">
        <f t="shared" si="0"/>
        <v>70</v>
      </c>
      <c r="T5" s="11">
        <f t="shared" si="0"/>
        <v>71</v>
      </c>
      <c r="U5" s="11">
        <f t="shared" si="0"/>
        <v>72</v>
      </c>
      <c r="V5" s="11">
        <f t="shared" si="0"/>
        <v>73</v>
      </c>
      <c r="W5" s="11">
        <f t="shared" si="0"/>
        <v>74</v>
      </c>
      <c r="X5" s="11">
        <f t="shared" si="0"/>
        <v>75</v>
      </c>
      <c r="Y5" s="11">
        <f t="shared" si="0"/>
        <v>76</v>
      </c>
      <c r="Z5" s="11">
        <f t="shared" si="0"/>
        <v>77</v>
      </c>
      <c r="AA5" s="11">
        <f t="shared" si="0"/>
        <v>78</v>
      </c>
      <c r="AB5" s="11">
        <f t="shared" si="0"/>
        <v>79</v>
      </c>
      <c r="AC5" s="11">
        <f t="shared" si="0"/>
        <v>80</v>
      </c>
      <c r="AD5" s="11">
        <f t="shared" si="0"/>
        <v>81</v>
      </c>
      <c r="AE5" s="11">
        <f t="shared" si="0"/>
        <v>82</v>
      </c>
      <c r="AF5" s="11">
        <f t="shared" si="0"/>
        <v>83</v>
      </c>
      <c r="AG5" s="11">
        <f t="shared" si="0"/>
        <v>84</v>
      </c>
      <c r="AH5" s="11">
        <f t="shared" si="0"/>
        <v>85</v>
      </c>
      <c r="AI5" s="11">
        <f t="shared" si="0"/>
        <v>86</v>
      </c>
      <c r="AJ5" s="12">
        <f>AI5+1</f>
        <v>87</v>
      </c>
    </row>
    <row r="6" spans="1:36" s="1" customFormat="1" ht="21" customHeight="1">
      <c r="A6" s="165"/>
      <c r="B6" s="167" t="s">
        <v>25</v>
      </c>
      <c r="C6" s="168"/>
      <c r="D6" s="168"/>
      <c r="E6" s="169"/>
      <c r="F6" s="13">
        <v>55</v>
      </c>
      <c r="G6" s="11">
        <f t="shared" ref="G6:M8" si="1">F6+1</f>
        <v>56</v>
      </c>
      <c r="H6" s="11">
        <f t="shared" si="1"/>
        <v>57</v>
      </c>
      <c r="I6" s="11">
        <f t="shared" si="1"/>
        <v>58</v>
      </c>
      <c r="J6" s="11">
        <f t="shared" si="1"/>
        <v>59</v>
      </c>
      <c r="K6" s="11">
        <f t="shared" si="0"/>
        <v>60</v>
      </c>
      <c r="L6" s="11">
        <f t="shared" si="0"/>
        <v>61</v>
      </c>
      <c r="M6" s="11">
        <f t="shared" si="0"/>
        <v>62</v>
      </c>
      <c r="N6" s="11">
        <f t="shared" si="0"/>
        <v>63</v>
      </c>
      <c r="O6" s="11">
        <f t="shared" si="0"/>
        <v>64</v>
      </c>
      <c r="P6" s="11">
        <f t="shared" si="0"/>
        <v>65</v>
      </c>
      <c r="Q6" s="11">
        <f t="shared" si="0"/>
        <v>66</v>
      </c>
      <c r="R6" s="11">
        <f t="shared" si="0"/>
        <v>67</v>
      </c>
      <c r="S6" s="11">
        <f t="shared" si="0"/>
        <v>68</v>
      </c>
      <c r="T6" s="11">
        <f t="shared" si="0"/>
        <v>69</v>
      </c>
      <c r="U6" s="11">
        <f t="shared" si="0"/>
        <v>70</v>
      </c>
      <c r="V6" s="11">
        <f t="shared" si="0"/>
        <v>71</v>
      </c>
      <c r="W6" s="11">
        <f t="shared" si="0"/>
        <v>72</v>
      </c>
      <c r="X6" s="11">
        <f t="shared" si="0"/>
        <v>73</v>
      </c>
      <c r="Y6" s="11">
        <f t="shared" si="0"/>
        <v>74</v>
      </c>
      <c r="Z6" s="11">
        <f t="shared" si="0"/>
        <v>75</v>
      </c>
      <c r="AA6" s="11">
        <f t="shared" si="0"/>
        <v>76</v>
      </c>
      <c r="AB6" s="11">
        <f t="shared" si="0"/>
        <v>77</v>
      </c>
      <c r="AC6" s="11">
        <f t="shared" si="0"/>
        <v>78</v>
      </c>
      <c r="AD6" s="11">
        <f t="shared" si="0"/>
        <v>79</v>
      </c>
      <c r="AE6" s="11">
        <f t="shared" si="0"/>
        <v>80</v>
      </c>
      <c r="AF6" s="11">
        <f t="shared" si="0"/>
        <v>81</v>
      </c>
      <c r="AG6" s="11">
        <f t="shared" si="0"/>
        <v>82</v>
      </c>
      <c r="AH6" s="11">
        <f t="shared" si="0"/>
        <v>83</v>
      </c>
      <c r="AI6" s="11">
        <f t="shared" si="0"/>
        <v>84</v>
      </c>
      <c r="AJ6" s="12">
        <f>AI6+1</f>
        <v>85</v>
      </c>
    </row>
    <row r="7" spans="1:36" s="1" customFormat="1" ht="21" customHeight="1">
      <c r="A7" s="165"/>
      <c r="B7" s="167" t="s">
        <v>26</v>
      </c>
      <c r="C7" s="168"/>
      <c r="D7" s="168"/>
      <c r="E7" s="169"/>
      <c r="F7" s="13">
        <v>25</v>
      </c>
      <c r="G7" s="11">
        <f t="shared" si="1"/>
        <v>26</v>
      </c>
      <c r="H7" s="11">
        <f t="shared" si="1"/>
        <v>27</v>
      </c>
      <c r="I7" s="11">
        <f t="shared" si="1"/>
        <v>28</v>
      </c>
      <c r="J7" s="11">
        <f t="shared" si="1"/>
        <v>29</v>
      </c>
      <c r="K7" s="11">
        <f t="shared" si="1"/>
        <v>30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2"/>
    </row>
    <row r="8" spans="1:36" s="1" customFormat="1" ht="21" customHeight="1">
      <c r="A8" s="165"/>
      <c r="B8" s="167" t="s">
        <v>27</v>
      </c>
      <c r="C8" s="168"/>
      <c r="D8" s="168"/>
      <c r="E8" s="169"/>
      <c r="F8" s="13">
        <v>21</v>
      </c>
      <c r="G8" s="11">
        <f t="shared" si="1"/>
        <v>22</v>
      </c>
      <c r="H8" s="11">
        <f t="shared" si="1"/>
        <v>23</v>
      </c>
      <c r="I8" s="11">
        <f t="shared" si="1"/>
        <v>24</v>
      </c>
      <c r="J8" s="11">
        <f t="shared" si="1"/>
        <v>25</v>
      </c>
      <c r="K8" s="11">
        <f t="shared" si="1"/>
        <v>26</v>
      </c>
      <c r="L8" s="11">
        <f t="shared" si="1"/>
        <v>27</v>
      </c>
      <c r="M8" s="11">
        <f t="shared" si="1"/>
        <v>28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2"/>
    </row>
    <row r="9" spans="1:36" s="5" customFormat="1" ht="21" customHeight="1" thickBot="1">
      <c r="A9" s="166"/>
      <c r="B9" s="170"/>
      <c r="C9" s="171"/>
      <c r="D9" s="171"/>
      <c r="E9" s="172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1"/>
    </row>
    <row r="10" spans="1:36" ht="146.25" customHeight="1">
      <c r="A10" s="173" t="s">
        <v>8</v>
      </c>
      <c r="B10" s="174"/>
      <c r="C10" s="174"/>
      <c r="D10" s="174"/>
      <c r="E10" s="175"/>
      <c r="F10" s="17"/>
      <c r="G10" s="17" t="s">
        <v>28</v>
      </c>
      <c r="H10" s="17" t="s">
        <v>29</v>
      </c>
      <c r="I10" s="17" t="s">
        <v>45</v>
      </c>
      <c r="J10" s="25" t="s">
        <v>54</v>
      </c>
      <c r="K10" s="26" t="s">
        <v>4</v>
      </c>
      <c r="L10" s="18" t="s">
        <v>14</v>
      </c>
      <c r="M10" s="18" t="s">
        <v>53</v>
      </c>
      <c r="N10" s="17" t="s">
        <v>60</v>
      </c>
      <c r="O10" s="18" t="s">
        <v>59</v>
      </c>
      <c r="P10" s="18" t="s">
        <v>61</v>
      </c>
      <c r="Q10" s="18"/>
      <c r="R10" s="18"/>
      <c r="S10" s="18"/>
      <c r="T10" s="18" t="s">
        <v>2</v>
      </c>
      <c r="U10" s="18" t="s">
        <v>46</v>
      </c>
      <c r="V10" s="18"/>
      <c r="W10" s="18"/>
      <c r="X10" s="18" t="s">
        <v>2</v>
      </c>
      <c r="Y10" s="18"/>
      <c r="Z10" s="27"/>
      <c r="AA10" s="27" t="s">
        <v>12</v>
      </c>
      <c r="AB10" s="27" t="s">
        <v>3</v>
      </c>
      <c r="AC10" s="27" t="s">
        <v>23</v>
      </c>
      <c r="AD10" s="27"/>
      <c r="AE10" s="27"/>
      <c r="AF10" s="27"/>
      <c r="AG10" s="27"/>
      <c r="AH10" s="27"/>
      <c r="AI10" s="27"/>
      <c r="AJ10" s="28"/>
    </row>
    <row r="11" spans="1:36" ht="24.75" customHeight="1" thickBot="1">
      <c r="A11" s="176" t="s">
        <v>31</v>
      </c>
      <c r="B11" s="177"/>
      <c r="C11" s="177"/>
      <c r="D11" s="177"/>
      <c r="E11" s="79" t="s">
        <v>38</v>
      </c>
      <c r="F11" s="80"/>
      <c r="G11" s="83"/>
      <c r="H11" s="83"/>
      <c r="I11" s="80"/>
      <c r="J11" s="95">
        <v>200</v>
      </c>
      <c r="K11" s="83">
        <v>200</v>
      </c>
      <c r="L11" s="95">
        <v>350</v>
      </c>
      <c r="M11" s="83">
        <v>200</v>
      </c>
      <c r="N11" s="83"/>
      <c r="O11" s="83">
        <v>100</v>
      </c>
      <c r="P11" s="83"/>
      <c r="Q11" s="83"/>
      <c r="R11" s="83"/>
      <c r="S11" s="83"/>
      <c r="T11" s="95">
        <v>60</v>
      </c>
      <c r="U11" s="95">
        <v>200</v>
      </c>
      <c r="V11" s="83"/>
      <c r="W11" s="83"/>
      <c r="X11" s="95">
        <v>60</v>
      </c>
      <c r="Y11" s="83"/>
      <c r="Z11" s="83"/>
      <c r="AA11" s="83">
        <v>100</v>
      </c>
      <c r="AB11" s="83">
        <v>50</v>
      </c>
      <c r="AC11" s="95">
        <v>60</v>
      </c>
      <c r="AD11" s="83"/>
      <c r="AE11" s="83"/>
      <c r="AF11" s="83"/>
      <c r="AG11" s="83"/>
      <c r="AH11" s="83"/>
      <c r="AI11" s="83"/>
      <c r="AJ11" s="81"/>
    </row>
    <row r="12" spans="1:36" ht="24" customHeight="1">
      <c r="A12" s="178" t="s">
        <v>21</v>
      </c>
      <c r="B12" s="146" t="s">
        <v>9</v>
      </c>
      <c r="C12" s="181" t="s">
        <v>13</v>
      </c>
      <c r="D12" s="182"/>
      <c r="E12" s="32"/>
      <c r="F12" s="43">
        <v>800</v>
      </c>
      <c r="G12" s="43">
        <v>800</v>
      </c>
      <c r="H12" s="43">
        <v>800</v>
      </c>
      <c r="I12" s="43">
        <v>400</v>
      </c>
      <c r="J12" s="104">
        <v>400</v>
      </c>
      <c r="K12" s="104">
        <v>400</v>
      </c>
      <c r="L12" s="104">
        <v>400</v>
      </c>
      <c r="M12" s="104">
        <v>400</v>
      </c>
      <c r="N12" s="10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5"/>
    </row>
    <row r="13" spans="1:36" ht="24" customHeight="1">
      <c r="A13" s="179"/>
      <c r="B13" s="147"/>
      <c r="C13" s="183" t="s">
        <v>6</v>
      </c>
      <c r="D13" s="186" t="s">
        <v>15</v>
      </c>
      <c r="E13" s="187"/>
      <c r="F13" s="46"/>
      <c r="G13" s="47"/>
      <c r="H13" s="47"/>
      <c r="I13" s="47"/>
      <c r="J13" s="47"/>
      <c r="K13" s="47"/>
      <c r="L13" s="47"/>
      <c r="M13" s="47"/>
      <c r="N13" s="47">
        <v>74</v>
      </c>
      <c r="O13" s="47">
        <v>74</v>
      </c>
      <c r="P13" s="47">
        <v>74</v>
      </c>
      <c r="Q13" s="47">
        <v>74</v>
      </c>
      <c r="R13" s="47">
        <v>74</v>
      </c>
      <c r="S13" s="47">
        <v>74</v>
      </c>
      <c r="T13" s="47">
        <v>74</v>
      </c>
      <c r="U13" s="47">
        <v>74</v>
      </c>
      <c r="V13" s="47">
        <v>74</v>
      </c>
      <c r="W13" s="47">
        <v>74</v>
      </c>
      <c r="X13" s="47">
        <v>74</v>
      </c>
      <c r="Y13" s="47">
        <v>74</v>
      </c>
      <c r="Z13" s="47">
        <v>74</v>
      </c>
      <c r="AA13" s="47">
        <v>74</v>
      </c>
      <c r="AB13" s="47">
        <v>74</v>
      </c>
      <c r="AC13" s="47">
        <v>74</v>
      </c>
      <c r="AD13" s="47">
        <v>74</v>
      </c>
      <c r="AE13" s="47">
        <v>74</v>
      </c>
      <c r="AF13" s="47">
        <v>74</v>
      </c>
      <c r="AG13" s="47">
        <v>74</v>
      </c>
      <c r="AH13" s="47">
        <v>74</v>
      </c>
      <c r="AI13" s="47">
        <v>74</v>
      </c>
      <c r="AJ13" s="48">
        <v>74</v>
      </c>
    </row>
    <row r="14" spans="1:36" ht="24" customHeight="1">
      <c r="A14" s="179"/>
      <c r="B14" s="147"/>
      <c r="C14" s="184"/>
      <c r="D14" s="186" t="s">
        <v>16</v>
      </c>
      <c r="E14" s="187"/>
      <c r="F14" s="46"/>
      <c r="G14" s="47"/>
      <c r="H14" s="47"/>
      <c r="I14" s="47"/>
      <c r="J14" s="47"/>
      <c r="K14" s="47"/>
      <c r="L14" s="47"/>
      <c r="M14" s="47"/>
      <c r="N14" s="92">
        <f>130+11</f>
        <v>141</v>
      </c>
      <c r="O14" s="92">
        <v>141</v>
      </c>
      <c r="P14" s="92">
        <v>141</v>
      </c>
      <c r="Q14" s="92">
        <v>141</v>
      </c>
      <c r="R14" s="92">
        <v>141</v>
      </c>
      <c r="S14" s="92">
        <v>141</v>
      </c>
      <c r="T14" s="92">
        <v>141</v>
      </c>
      <c r="U14" s="92">
        <v>141</v>
      </c>
      <c r="V14" s="92">
        <v>141</v>
      </c>
      <c r="W14" s="92">
        <v>141</v>
      </c>
      <c r="X14" s="92">
        <v>141</v>
      </c>
      <c r="Y14" s="92">
        <v>141</v>
      </c>
      <c r="Z14" s="92">
        <v>141</v>
      </c>
      <c r="AA14" s="92">
        <v>141</v>
      </c>
      <c r="AB14" s="92">
        <v>141</v>
      </c>
      <c r="AC14" s="92">
        <v>141</v>
      </c>
      <c r="AD14" s="92">
        <v>141</v>
      </c>
      <c r="AE14" s="92">
        <v>141</v>
      </c>
      <c r="AF14" s="92">
        <v>141</v>
      </c>
      <c r="AG14" s="92">
        <v>141</v>
      </c>
      <c r="AH14" s="92">
        <v>141</v>
      </c>
      <c r="AI14" s="92">
        <v>141</v>
      </c>
      <c r="AJ14" s="93">
        <v>141</v>
      </c>
    </row>
    <row r="15" spans="1:36" ht="24" customHeight="1">
      <c r="A15" s="179"/>
      <c r="B15" s="147"/>
      <c r="C15" s="185"/>
      <c r="D15" s="186" t="s">
        <v>34</v>
      </c>
      <c r="E15" s="187"/>
      <c r="F15" s="46"/>
      <c r="G15" s="47"/>
      <c r="H15" s="47"/>
      <c r="I15" s="47"/>
      <c r="J15" s="47"/>
      <c r="K15" s="47"/>
      <c r="L15" s="47"/>
      <c r="M15" s="47"/>
      <c r="N15" s="47">
        <v>39</v>
      </c>
      <c r="O15" s="47">
        <v>39</v>
      </c>
      <c r="P15" s="51"/>
      <c r="Q15" s="51"/>
      <c r="R15" s="51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3"/>
    </row>
    <row r="16" spans="1:36" ht="24" customHeight="1" thickBot="1">
      <c r="A16" s="179"/>
      <c r="B16" s="148"/>
      <c r="C16" s="136" t="s">
        <v>55</v>
      </c>
      <c r="D16" s="137"/>
      <c r="E16" s="188"/>
      <c r="F16" s="54"/>
      <c r="G16" s="54"/>
      <c r="H16" s="54"/>
      <c r="I16" s="54"/>
      <c r="J16" s="55"/>
      <c r="K16" s="55"/>
      <c r="L16" s="54"/>
      <c r="M16" s="54"/>
      <c r="N16" s="54"/>
      <c r="O16" s="54"/>
      <c r="P16" s="55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6"/>
      <c r="AD16" s="56"/>
      <c r="AE16" s="56"/>
      <c r="AF16" s="56"/>
      <c r="AG16" s="56"/>
      <c r="AH16" s="56"/>
      <c r="AI16" s="56"/>
      <c r="AJ16" s="57"/>
    </row>
    <row r="17" spans="1:36" ht="24" customHeight="1">
      <c r="A17" s="179"/>
      <c r="B17" s="146" t="s">
        <v>0</v>
      </c>
      <c r="C17" s="181" t="s">
        <v>13</v>
      </c>
      <c r="D17" s="182"/>
      <c r="E17" s="35"/>
      <c r="F17" s="46"/>
      <c r="G17" s="105">
        <v>65</v>
      </c>
      <c r="H17" s="105">
        <v>65</v>
      </c>
      <c r="I17" s="105">
        <v>65</v>
      </c>
      <c r="J17" s="105">
        <v>65</v>
      </c>
      <c r="K17" s="105">
        <v>65</v>
      </c>
      <c r="L17" s="105">
        <v>65</v>
      </c>
      <c r="M17" s="105">
        <v>65</v>
      </c>
      <c r="N17" s="58"/>
      <c r="O17" s="58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5"/>
    </row>
    <row r="18" spans="1:36" ht="24" customHeight="1">
      <c r="A18" s="179"/>
      <c r="B18" s="147"/>
      <c r="C18" s="183" t="s">
        <v>6</v>
      </c>
      <c r="D18" s="186" t="s">
        <v>15</v>
      </c>
      <c r="E18" s="187"/>
      <c r="F18" s="46"/>
      <c r="G18" s="52"/>
      <c r="H18" s="52"/>
      <c r="I18" s="52"/>
      <c r="J18" s="52"/>
      <c r="K18" s="52"/>
      <c r="L18" s="52"/>
      <c r="M18" s="52"/>
      <c r="N18" s="52"/>
      <c r="O18" s="52"/>
      <c r="P18" s="99">
        <v>0</v>
      </c>
      <c r="Q18" s="99">
        <v>0</v>
      </c>
      <c r="R18" s="99">
        <v>0</v>
      </c>
      <c r="S18" s="99">
        <v>0</v>
      </c>
      <c r="T18" s="99">
        <v>0</v>
      </c>
      <c r="U18" s="92">
        <v>108</v>
      </c>
      <c r="V18" s="92">
        <v>108</v>
      </c>
      <c r="W18" s="92">
        <v>108</v>
      </c>
      <c r="X18" s="92">
        <v>108</v>
      </c>
      <c r="Y18" s="92">
        <v>108</v>
      </c>
      <c r="Z18" s="92">
        <v>108</v>
      </c>
      <c r="AA18" s="92">
        <v>108</v>
      </c>
      <c r="AB18" s="92">
        <v>108</v>
      </c>
      <c r="AC18" s="92">
        <v>108</v>
      </c>
      <c r="AD18" s="92">
        <v>108</v>
      </c>
      <c r="AE18" s="92">
        <v>108</v>
      </c>
      <c r="AF18" s="92">
        <v>108</v>
      </c>
      <c r="AG18" s="92">
        <v>108</v>
      </c>
      <c r="AH18" s="92">
        <v>108</v>
      </c>
      <c r="AI18" s="92">
        <v>108</v>
      </c>
      <c r="AJ18" s="93">
        <v>108</v>
      </c>
    </row>
    <row r="19" spans="1:36" ht="24" customHeight="1">
      <c r="A19" s="179"/>
      <c r="B19" s="147"/>
      <c r="C19" s="184"/>
      <c r="D19" s="186" t="s">
        <v>16</v>
      </c>
      <c r="E19" s="187"/>
      <c r="F19" s="46"/>
      <c r="G19" s="52"/>
      <c r="H19" s="52"/>
      <c r="I19" s="52"/>
      <c r="J19" s="52"/>
      <c r="K19" s="52"/>
      <c r="L19" s="52"/>
      <c r="M19" s="52"/>
      <c r="N19" s="52"/>
      <c r="O19" s="52">
        <v>10</v>
      </c>
      <c r="P19" s="99">
        <v>0</v>
      </c>
      <c r="Q19" s="99">
        <v>0</v>
      </c>
      <c r="R19" s="99">
        <v>0</v>
      </c>
      <c r="S19" s="99">
        <v>0</v>
      </c>
      <c r="T19" s="99">
        <v>0</v>
      </c>
      <c r="U19" s="92">
        <v>14.2</v>
      </c>
      <c r="V19" s="92">
        <v>14.2</v>
      </c>
      <c r="W19" s="92">
        <v>14.2</v>
      </c>
      <c r="X19" s="92">
        <v>14.2</v>
      </c>
      <c r="Y19" s="92">
        <v>14.2</v>
      </c>
      <c r="Z19" s="92">
        <v>14.2</v>
      </c>
      <c r="AA19" s="92">
        <v>14.2</v>
      </c>
      <c r="AB19" s="92">
        <v>14.2</v>
      </c>
      <c r="AC19" s="92">
        <v>14.2</v>
      </c>
      <c r="AD19" s="92">
        <v>14.2</v>
      </c>
      <c r="AE19" s="92">
        <v>14.2</v>
      </c>
      <c r="AF19" s="92">
        <v>14.2</v>
      </c>
      <c r="AG19" s="92">
        <v>14.2</v>
      </c>
      <c r="AH19" s="92">
        <v>14.2</v>
      </c>
      <c r="AI19" s="92">
        <v>14.2</v>
      </c>
      <c r="AJ19" s="93">
        <v>14.2</v>
      </c>
    </row>
    <row r="20" spans="1:36" ht="24" customHeight="1">
      <c r="A20" s="179"/>
      <c r="B20" s="147"/>
      <c r="C20" s="185"/>
      <c r="D20" s="186" t="s">
        <v>34</v>
      </c>
      <c r="E20" s="187"/>
      <c r="F20" s="46"/>
      <c r="G20" s="59"/>
      <c r="H20" s="52"/>
      <c r="I20" s="52"/>
      <c r="J20" s="52"/>
      <c r="K20" s="52"/>
      <c r="L20" s="52"/>
      <c r="M20" s="52"/>
      <c r="N20" s="52"/>
      <c r="O20" s="52"/>
      <c r="P20" s="52">
        <v>2</v>
      </c>
      <c r="Q20" s="52">
        <v>2</v>
      </c>
      <c r="R20" s="52">
        <v>2</v>
      </c>
      <c r="S20" s="52">
        <v>2</v>
      </c>
      <c r="T20" s="52">
        <v>2</v>
      </c>
      <c r="U20" s="52">
        <v>2</v>
      </c>
      <c r="V20" s="52">
        <v>2</v>
      </c>
      <c r="W20" s="52">
        <v>2</v>
      </c>
      <c r="X20" s="52">
        <v>2</v>
      </c>
      <c r="Y20" s="52">
        <v>2</v>
      </c>
      <c r="Z20" s="52">
        <v>2</v>
      </c>
      <c r="AA20" s="52">
        <v>2</v>
      </c>
      <c r="AB20" s="52">
        <v>2</v>
      </c>
      <c r="AC20" s="52">
        <v>2</v>
      </c>
      <c r="AD20" s="52">
        <v>2</v>
      </c>
      <c r="AE20" s="52">
        <v>2</v>
      </c>
      <c r="AF20" s="52">
        <v>2</v>
      </c>
      <c r="AG20" s="52">
        <v>2</v>
      </c>
      <c r="AH20" s="52">
        <v>2</v>
      </c>
      <c r="AI20" s="52">
        <v>2</v>
      </c>
      <c r="AJ20" s="53">
        <v>2</v>
      </c>
    </row>
    <row r="21" spans="1:36" ht="24" customHeight="1" thickBot="1">
      <c r="A21" s="179"/>
      <c r="B21" s="148"/>
      <c r="C21" s="136" t="s">
        <v>55</v>
      </c>
      <c r="D21" s="137"/>
      <c r="E21" s="188"/>
      <c r="F21" s="55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7"/>
    </row>
    <row r="22" spans="1:36" ht="24.75" customHeight="1" thickBot="1">
      <c r="A22" s="179"/>
      <c r="B22" s="138" t="s">
        <v>37</v>
      </c>
      <c r="C22" s="139"/>
      <c r="D22" s="139"/>
      <c r="E22" s="22" t="s">
        <v>39</v>
      </c>
      <c r="F22" s="71">
        <f t="shared" ref="F22:AJ22" si="2">SUM(F12:F21)</f>
        <v>800</v>
      </c>
      <c r="G22" s="71">
        <f t="shared" si="2"/>
        <v>865</v>
      </c>
      <c r="H22" s="71">
        <f t="shared" si="2"/>
        <v>865</v>
      </c>
      <c r="I22" s="71">
        <f t="shared" si="2"/>
        <v>465</v>
      </c>
      <c r="J22" s="71">
        <f t="shared" si="2"/>
        <v>465</v>
      </c>
      <c r="K22" s="71">
        <f t="shared" si="2"/>
        <v>465</v>
      </c>
      <c r="L22" s="71">
        <f t="shared" si="2"/>
        <v>465</v>
      </c>
      <c r="M22" s="71">
        <f t="shared" si="2"/>
        <v>465</v>
      </c>
      <c r="N22" s="71">
        <f t="shared" si="2"/>
        <v>254</v>
      </c>
      <c r="O22" s="71">
        <f t="shared" si="2"/>
        <v>264</v>
      </c>
      <c r="P22" s="71">
        <f t="shared" si="2"/>
        <v>217</v>
      </c>
      <c r="Q22" s="71">
        <f t="shared" si="2"/>
        <v>217</v>
      </c>
      <c r="R22" s="71">
        <f t="shared" si="2"/>
        <v>217</v>
      </c>
      <c r="S22" s="71">
        <f t="shared" si="2"/>
        <v>217</v>
      </c>
      <c r="T22" s="71">
        <f t="shared" si="2"/>
        <v>217</v>
      </c>
      <c r="U22" s="71">
        <f t="shared" si="2"/>
        <v>339.2</v>
      </c>
      <c r="V22" s="71">
        <f t="shared" si="2"/>
        <v>339.2</v>
      </c>
      <c r="W22" s="71">
        <f t="shared" si="2"/>
        <v>339.2</v>
      </c>
      <c r="X22" s="71">
        <f t="shared" si="2"/>
        <v>339.2</v>
      </c>
      <c r="Y22" s="71">
        <f t="shared" si="2"/>
        <v>339.2</v>
      </c>
      <c r="Z22" s="71">
        <f t="shared" si="2"/>
        <v>339.2</v>
      </c>
      <c r="AA22" s="71">
        <f t="shared" si="2"/>
        <v>339.2</v>
      </c>
      <c r="AB22" s="71">
        <f t="shared" si="2"/>
        <v>339.2</v>
      </c>
      <c r="AC22" s="71">
        <f t="shared" si="2"/>
        <v>339.2</v>
      </c>
      <c r="AD22" s="71">
        <f t="shared" si="2"/>
        <v>339.2</v>
      </c>
      <c r="AE22" s="71">
        <f t="shared" si="2"/>
        <v>339.2</v>
      </c>
      <c r="AF22" s="71">
        <f t="shared" si="2"/>
        <v>339.2</v>
      </c>
      <c r="AG22" s="71">
        <f t="shared" si="2"/>
        <v>339.2</v>
      </c>
      <c r="AH22" s="71">
        <f t="shared" si="2"/>
        <v>339.2</v>
      </c>
      <c r="AI22" s="71">
        <f t="shared" si="2"/>
        <v>339.2</v>
      </c>
      <c r="AJ22" s="98">
        <f t="shared" si="2"/>
        <v>339.2</v>
      </c>
    </row>
    <row r="23" spans="1:36" ht="24" customHeight="1">
      <c r="A23" s="179"/>
      <c r="B23" s="146" t="s">
        <v>1</v>
      </c>
      <c r="C23" s="149" t="s">
        <v>56</v>
      </c>
      <c r="D23" s="150"/>
      <c r="E23" s="35"/>
      <c r="F23" s="43"/>
      <c r="G23" s="61"/>
      <c r="H23" s="133"/>
      <c r="I23" s="61">
        <v>1200</v>
      </c>
      <c r="J23" s="61"/>
      <c r="K23" s="61"/>
      <c r="L23" s="61"/>
      <c r="M23" s="61"/>
      <c r="N23" s="61"/>
      <c r="O23" s="61"/>
      <c r="P23" s="61"/>
      <c r="Q23" s="61"/>
      <c r="R23" s="133"/>
      <c r="S23" s="106">
        <v>400</v>
      </c>
      <c r="T23" s="126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4"/>
    </row>
    <row r="24" spans="1:36" ht="24" customHeight="1">
      <c r="A24" s="179"/>
      <c r="B24" s="147"/>
      <c r="C24" s="199" t="s">
        <v>58</v>
      </c>
      <c r="D24" s="200"/>
      <c r="E24" s="131"/>
      <c r="F24" s="132"/>
      <c r="G24" s="125"/>
      <c r="H24" s="97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65"/>
    </row>
    <row r="25" spans="1:36" ht="24" customHeight="1">
      <c r="A25" s="179"/>
      <c r="B25" s="147"/>
      <c r="C25" s="205" t="s">
        <v>22</v>
      </c>
      <c r="D25" s="206"/>
      <c r="E25" s="20"/>
      <c r="F25" s="94">
        <v>36</v>
      </c>
      <c r="G25" s="94">
        <v>36</v>
      </c>
      <c r="H25" s="94">
        <v>72</v>
      </c>
      <c r="I25" s="94">
        <v>72</v>
      </c>
      <c r="J25" s="94">
        <v>72</v>
      </c>
      <c r="K25" s="94">
        <v>36</v>
      </c>
      <c r="L25" s="94">
        <v>36</v>
      </c>
      <c r="M25" s="125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65"/>
    </row>
    <row r="26" spans="1:36" ht="24" customHeight="1">
      <c r="A26" s="179"/>
      <c r="B26" s="147"/>
      <c r="C26" s="121"/>
      <c r="D26" s="122"/>
      <c r="E26" s="33"/>
      <c r="F26" s="123"/>
      <c r="G26" s="124"/>
      <c r="H26" s="124"/>
      <c r="I26" s="124"/>
      <c r="J26" s="124"/>
      <c r="K26" s="124"/>
      <c r="L26" s="124"/>
      <c r="M26" s="124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65"/>
    </row>
    <row r="27" spans="1:36" ht="24" customHeight="1" thickBot="1">
      <c r="A27" s="180"/>
      <c r="B27" s="148"/>
      <c r="C27" s="153"/>
      <c r="D27" s="154"/>
      <c r="E27" s="36"/>
      <c r="F27" s="46"/>
      <c r="G27" s="47"/>
      <c r="H27" s="47"/>
      <c r="I27" s="47"/>
      <c r="J27" s="47"/>
      <c r="K27" s="47"/>
      <c r="L27" s="47"/>
      <c r="M27" s="59"/>
      <c r="N27" s="59"/>
      <c r="O27" s="59"/>
      <c r="P27" s="59"/>
      <c r="Q27" s="59"/>
      <c r="R27" s="59"/>
      <c r="S27" s="59"/>
      <c r="T27" s="52"/>
      <c r="U27" s="52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8"/>
    </row>
    <row r="28" spans="1:36" ht="29.25" customHeight="1" thickBot="1">
      <c r="A28" s="138" t="s">
        <v>33</v>
      </c>
      <c r="B28" s="139"/>
      <c r="C28" s="139"/>
      <c r="D28" s="139"/>
      <c r="E28" s="87" t="s">
        <v>51</v>
      </c>
      <c r="F28" s="88">
        <f t="shared" ref="F28:AJ28" si="3">SUM(F22:F27)</f>
        <v>836</v>
      </c>
      <c r="G28" s="88">
        <f t="shared" si="3"/>
        <v>901</v>
      </c>
      <c r="H28" s="88">
        <f t="shared" si="3"/>
        <v>937</v>
      </c>
      <c r="I28" s="88">
        <f t="shared" si="3"/>
        <v>1737</v>
      </c>
      <c r="J28" s="88">
        <f t="shared" si="3"/>
        <v>537</v>
      </c>
      <c r="K28" s="88">
        <f t="shared" si="3"/>
        <v>501</v>
      </c>
      <c r="L28" s="88">
        <f t="shared" si="3"/>
        <v>501</v>
      </c>
      <c r="M28" s="88">
        <f t="shared" si="3"/>
        <v>465</v>
      </c>
      <c r="N28" s="88">
        <f t="shared" si="3"/>
        <v>254</v>
      </c>
      <c r="O28" s="88">
        <f t="shared" si="3"/>
        <v>264</v>
      </c>
      <c r="P28" s="88">
        <f t="shared" si="3"/>
        <v>217</v>
      </c>
      <c r="Q28" s="88">
        <f t="shared" si="3"/>
        <v>217</v>
      </c>
      <c r="R28" s="88">
        <f t="shared" si="3"/>
        <v>217</v>
      </c>
      <c r="S28" s="88">
        <f t="shared" si="3"/>
        <v>617</v>
      </c>
      <c r="T28" s="88">
        <f t="shared" si="3"/>
        <v>217</v>
      </c>
      <c r="U28" s="88">
        <f t="shared" si="3"/>
        <v>339.2</v>
      </c>
      <c r="V28" s="88">
        <f t="shared" si="3"/>
        <v>339.2</v>
      </c>
      <c r="W28" s="88">
        <f t="shared" si="3"/>
        <v>339.2</v>
      </c>
      <c r="X28" s="88">
        <f t="shared" si="3"/>
        <v>339.2</v>
      </c>
      <c r="Y28" s="88">
        <f t="shared" si="3"/>
        <v>339.2</v>
      </c>
      <c r="Z28" s="88">
        <f t="shared" si="3"/>
        <v>339.2</v>
      </c>
      <c r="AA28" s="88">
        <f t="shared" si="3"/>
        <v>339.2</v>
      </c>
      <c r="AB28" s="88">
        <f t="shared" si="3"/>
        <v>339.2</v>
      </c>
      <c r="AC28" s="88">
        <f t="shared" si="3"/>
        <v>339.2</v>
      </c>
      <c r="AD28" s="88">
        <f t="shared" si="3"/>
        <v>339.2</v>
      </c>
      <c r="AE28" s="88">
        <f t="shared" si="3"/>
        <v>339.2</v>
      </c>
      <c r="AF28" s="88">
        <f t="shared" si="3"/>
        <v>339.2</v>
      </c>
      <c r="AG28" s="88">
        <f t="shared" si="3"/>
        <v>339.2</v>
      </c>
      <c r="AH28" s="88">
        <f t="shared" si="3"/>
        <v>339.2</v>
      </c>
      <c r="AI28" s="88">
        <f t="shared" si="3"/>
        <v>339.2</v>
      </c>
      <c r="AJ28" s="89">
        <f t="shared" si="3"/>
        <v>339.2</v>
      </c>
    </row>
    <row r="29" spans="1:36" ht="24" customHeight="1">
      <c r="A29" s="155" t="s">
        <v>20</v>
      </c>
      <c r="B29" s="42" t="s">
        <v>35</v>
      </c>
      <c r="C29" s="38"/>
      <c r="D29" s="38"/>
      <c r="E29" s="37"/>
      <c r="F29" s="43">
        <v>360</v>
      </c>
      <c r="G29" s="43">
        <v>360</v>
      </c>
      <c r="H29" s="43">
        <v>360</v>
      </c>
      <c r="I29" s="43">
        <v>360</v>
      </c>
      <c r="J29" s="43">
        <v>360</v>
      </c>
      <c r="K29" s="43">
        <f>J29*0.95</f>
        <v>342</v>
      </c>
      <c r="L29" s="43">
        <v>342</v>
      </c>
      <c r="M29" s="43">
        <f>L29*0.95</f>
        <v>324.89999999999998</v>
      </c>
      <c r="N29" s="43">
        <f>M29*0.8</f>
        <v>259.92</v>
      </c>
      <c r="O29" s="43">
        <f>N29</f>
        <v>259.92</v>
      </c>
      <c r="P29" s="43">
        <v>259.92</v>
      </c>
      <c r="Q29" s="43">
        <v>259.92</v>
      </c>
      <c r="R29" s="43">
        <v>259.92</v>
      </c>
      <c r="S29" s="43">
        <v>259.92</v>
      </c>
      <c r="T29" s="43">
        <v>259.92</v>
      </c>
      <c r="U29" s="43">
        <v>259.92</v>
      </c>
      <c r="V29" s="43">
        <v>259.92</v>
      </c>
      <c r="W29" s="43">
        <v>259.92</v>
      </c>
      <c r="X29" s="43">
        <v>259.92</v>
      </c>
      <c r="Y29" s="43">
        <v>259.92</v>
      </c>
      <c r="Z29" s="43">
        <v>259.92</v>
      </c>
      <c r="AA29" s="43">
        <v>259.92</v>
      </c>
      <c r="AB29" s="43">
        <v>259.92</v>
      </c>
      <c r="AC29" s="43">
        <v>259.92</v>
      </c>
      <c r="AD29" s="43">
        <v>259.92</v>
      </c>
      <c r="AE29" s="43">
        <v>259.92</v>
      </c>
      <c r="AF29" s="43">
        <v>259.92</v>
      </c>
      <c r="AG29" s="43">
        <v>259.92</v>
      </c>
      <c r="AH29" s="43">
        <v>259.92</v>
      </c>
      <c r="AI29" s="43">
        <v>259.92</v>
      </c>
      <c r="AJ29" s="45">
        <v>259.92</v>
      </c>
    </row>
    <row r="30" spans="1:36" ht="24" customHeight="1">
      <c r="A30" s="156"/>
      <c r="B30" s="42" t="s">
        <v>36</v>
      </c>
      <c r="C30" s="38"/>
      <c r="D30" s="38"/>
      <c r="E30" s="37"/>
      <c r="F30" s="47">
        <v>98</v>
      </c>
      <c r="G30" s="47">
        <v>98</v>
      </c>
      <c r="H30" s="47"/>
      <c r="I30" s="66"/>
      <c r="J30" s="47"/>
      <c r="K30" s="66"/>
      <c r="L30" s="47"/>
      <c r="M30" s="66"/>
      <c r="N30" s="47"/>
      <c r="O30" s="66"/>
      <c r="P30" s="47"/>
      <c r="Q30" s="66"/>
      <c r="R30" s="47"/>
      <c r="S30" s="66"/>
      <c r="T30" s="47"/>
      <c r="U30" s="66"/>
      <c r="V30" s="47"/>
      <c r="W30" s="66"/>
      <c r="X30" s="47"/>
      <c r="Y30" s="66"/>
      <c r="Z30" s="47"/>
      <c r="AA30" s="66"/>
      <c r="AB30" s="47"/>
      <c r="AC30" s="66"/>
      <c r="AD30" s="47"/>
      <c r="AE30" s="66"/>
      <c r="AF30" s="66"/>
      <c r="AG30" s="66"/>
      <c r="AH30" s="47"/>
      <c r="AI30" s="66"/>
      <c r="AJ30" s="67"/>
    </row>
    <row r="31" spans="1:36" ht="24" customHeight="1">
      <c r="A31" s="156"/>
      <c r="B31" s="42" t="s">
        <v>30</v>
      </c>
      <c r="C31" s="38"/>
      <c r="D31" s="38"/>
      <c r="E31" s="37"/>
      <c r="F31" s="47">
        <v>32</v>
      </c>
      <c r="G31" s="92">
        <v>24</v>
      </c>
      <c r="H31" s="92">
        <v>24</v>
      </c>
      <c r="I31" s="92">
        <v>24</v>
      </c>
      <c r="J31" s="92">
        <v>24</v>
      </c>
      <c r="K31" s="92">
        <v>24</v>
      </c>
      <c r="L31" s="92">
        <v>24</v>
      </c>
      <c r="M31" s="92">
        <v>24</v>
      </c>
      <c r="N31" s="92">
        <v>24</v>
      </c>
      <c r="O31" s="92">
        <v>24</v>
      </c>
      <c r="P31" s="92">
        <v>16</v>
      </c>
      <c r="Q31" s="92">
        <v>16</v>
      </c>
      <c r="R31" s="92">
        <v>16</v>
      </c>
      <c r="S31" s="92">
        <v>10</v>
      </c>
      <c r="T31" s="92">
        <v>10</v>
      </c>
      <c r="U31" s="92">
        <v>10</v>
      </c>
      <c r="V31" s="92">
        <v>10</v>
      </c>
      <c r="W31" s="92">
        <v>10</v>
      </c>
      <c r="X31" s="92">
        <v>10</v>
      </c>
      <c r="Y31" s="92">
        <v>10</v>
      </c>
      <c r="Z31" s="92">
        <v>10</v>
      </c>
      <c r="AA31" s="92">
        <v>10</v>
      </c>
      <c r="AB31" s="92">
        <v>10</v>
      </c>
      <c r="AC31" s="92">
        <v>10</v>
      </c>
      <c r="AD31" s="92">
        <v>10</v>
      </c>
      <c r="AE31" s="92">
        <v>10</v>
      </c>
      <c r="AF31" s="92">
        <v>10</v>
      </c>
      <c r="AG31" s="92">
        <v>10</v>
      </c>
      <c r="AH31" s="92">
        <v>10</v>
      </c>
      <c r="AI31" s="92">
        <v>10</v>
      </c>
      <c r="AJ31" s="93">
        <v>10</v>
      </c>
    </row>
    <row r="32" spans="1:36" ht="24" customHeight="1">
      <c r="A32" s="156"/>
      <c r="B32" s="42" t="s">
        <v>10</v>
      </c>
      <c r="C32" s="38"/>
      <c r="D32" s="38"/>
      <c r="E32" s="37"/>
      <c r="F32" s="47">
        <v>183</v>
      </c>
      <c r="G32" s="47">
        <v>183</v>
      </c>
      <c r="H32" s="47">
        <v>183</v>
      </c>
      <c r="I32" s="47">
        <v>183</v>
      </c>
      <c r="J32" s="52">
        <f>J12*0.2</f>
        <v>80</v>
      </c>
      <c r="K32" s="52">
        <f>K12*0.2</f>
        <v>80</v>
      </c>
      <c r="L32" s="52">
        <f>L12*0.2</f>
        <v>80</v>
      </c>
      <c r="M32" s="52">
        <f>M12*0.2</f>
        <v>80</v>
      </c>
      <c r="N32" s="52">
        <f>N12*0.2</f>
        <v>0</v>
      </c>
      <c r="O32" s="52">
        <f>O22*0.12</f>
        <v>31.68</v>
      </c>
      <c r="P32" s="52">
        <f t="shared" ref="P32:AJ32" si="4">P22*0.12</f>
        <v>26.04</v>
      </c>
      <c r="Q32" s="52">
        <f t="shared" si="4"/>
        <v>26.04</v>
      </c>
      <c r="R32" s="52">
        <f t="shared" si="4"/>
        <v>26.04</v>
      </c>
      <c r="S32" s="52">
        <f t="shared" si="4"/>
        <v>26.04</v>
      </c>
      <c r="T32" s="52">
        <f t="shared" si="4"/>
        <v>26.04</v>
      </c>
      <c r="U32" s="52">
        <f t="shared" si="4"/>
        <v>40.704000000000001</v>
      </c>
      <c r="V32" s="52">
        <f t="shared" si="4"/>
        <v>40.704000000000001</v>
      </c>
      <c r="W32" s="52">
        <f t="shared" si="4"/>
        <v>40.704000000000001</v>
      </c>
      <c r="X32" s="52">
        <f t="shared" si="4"/>
        <v>40.704000000000001</v>
      </c>
      <c r="Y32" s="52">
        <f t="shared" si="4"/>
        <v>40.704000000000001</v>
      </c>
      <c r="Z32" s="52">
        <f t="shared" si="4"/>
        <v>40.704000000000001</v>
      </c>
      <c r="AA32" s="52">
        <f t="shared" si="4"/>
        <v>40.704000000000001</v>
      </c>
      <c r="AB32" s="52">
        <f t="shared" si="4"/>
        <v>40.704000000000001</v>
      </c>
      <c r="AC32" s="52">
        <f t="shared" si="4"/>
        <v>40.704000000000001</v>
      </c>
      <c r="AD32" s="52">
        <f t="shared" si="4"/>
        <v>40.704000000000001</v>
      </c>
      <c r="AE32" s="52">
        <f t="shared" si="4"/>
        <v>40.704000000000001</v>
      </c>
      <c r="AF32" s="52">
        <f t="shared" si="4"/>
        <v>40.704000000000001</v>
      </c>
      <c r="AG32" s="52">
        <f t="shared" si="4"/>
        <v>40.704000000000001</v>
      </c>
      <c r="AH32" s="52">
        <f t="shared" si="4"/>
        <v>40.704000000000001</v>
      </c>
      <c r="AI32" s="52">
        <f t="shared" si="4"/>
        <v>40.704000000000001</v>
      </c>
      <c r="AJ32" s="53">
        <f t="shared" si="4"/>
        <v>40.704000000000001</v>
      </c>
    </row>
    <row r="33" spans="1:36" ht="24" customHeight="1">
      <c r="A33" s="156"/>
      <c r="B33" s="42" t="s">
        <v>11</v>
      </c>
      <c r="C33" s="38"/>
      <c r="D33" s="38"/>
      <c r="E33" s="37"/>
      <c r="F33" s="47">
        <v>90</v>
      </c>
      <c r="G33" s="47">
        <v>90</v>
      </c>
      <c r="H33" s="92">
        <v>440</v>
      </c>
      <c r="I33" s="92">
        <v>90</v>
      </c>
      <c r="J33" s="92">
        <v>30</v>
      </c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3"/>
    </row>
    <row r="34" spans="1:36" ht="24.75" customHeight="1" thickBot="1">
      <c r="A34" s="157"/>
      <c r="B34" s="82" t="s">
        <v>32</v>
      </c>
      <c r="C34" s="78"/>
      <c r="D34" s="78"/>
      <c r="E34" s="79" t="s">
        <v>41</v>
      </c>
      <c r="F34" s="80">
        <f>SUM(F29:F33)</f>
        <v>763</v>
      </c>
      <c r="G34" s="80">
        <f>SUM(G29:G33)</f>
        <v>755</v>
      </c>
      <c r="H34" s="80">
        <f>SUM(H29:H33)</f>
        <v>1007</v>
      </c>
      <c r="I34" s="80">
        <f>SUM(I29:I33)</f>
        <v>657</v>
      </c>
      <c r="J34" s="80">
        <f t="shared" ref="J34" si="5">SUM(J29:J33)</f>
        <v>494</v>
      </c>
      <c r="K34" s="80">
        <f t="shared" ref="K34:AF34" si="6">SUM(K29:K33)</f>
        <v>446</v>
      </c>
      <c r="L34" s="80">
        <f t="shared" si="6"/>
        <v>446</v>
      </c>
      <c r="M34" s="80">
        <f t="shared" si="6"/>
        <v>428.9</v>
      </c>
      <c r="N34" s="80">
        <f t="shared" si="6"/>
        <v>283.92</v>
      </c>
      <c r="O34" s="80">
        <f t="shared" si="6"/>
        <v>315.60000000000002</v>
      </c>
      <c r="P34" s="80">
        <f t="shared" si="6"/>
        <v>301.96000000000004</v>
      </c>
      <c r="Q34" s="80">
        <f t="shared" si="6"/>
        <v>301.96000000000004</v>
      </c>
      <c r="R34" s="80">
        <f t="shared" si="6"/>
        <v>301.96000000000004</v>
      </c>
      <c r="S34" s="80">
        <f t="shared" si="6"/>
        <v>295.96000000000004</v>
      </c>
      <c r="T34" s="80">
        <f t="shared" si="6"/>
        <v>295.96000000000004</v>
      </c>
      <c r="U34" s="80">
        <f t="shared" si="6"/>
        <v>310.62400000000002</v>
      </c>
      <c r="V34" s="80">
        <f t="shared" si="6"/>
        <v>310.62400000000002</v>
      </c>
      <c r="W34" s="80">
        <f t="shared" si="6"/>
        <v>310.62400000000002</v>
      </c>
      <c r="X34" s="80">
        <f t="shared" si="6"/>
        <v>310.62400000000002</v>
      </c>
      <c r="Y34" s="80">
        <f t="shared" si="6"/>
        <v>310.62400000000002</v>
      </c>
      <c r="Z34" s="80">
        <f t="shared" si="6"/>
        <v>310.62400000000002</v>
      </c>
      <c r="AA34" s="80">
        <f t="shared" si="6"/>
        <v>310.62400000000002</v>
      </c>
      <c r="AB34" s="80">
        <f t="shared" si="6"/>
        <v>310.62400000000002</v>
      </c>
      <c r="AC34" s="80">
        <f t="shared" si="6"/>
        <v>310.62400000000002</v>
      </c>
      <c r="AD34" s="80">
        <f t="shared" si="6"/>
        <v>310.62400000000002</v>
      </c>
      <c r="AE34" s="80">
        <f t="shared" si="6"/>
        <v>310.62400000000002</v>
      </c>
      <c r="AF34" s="80">
        <f t="shared" si="6"/>
        <v>310.62400000000002</v>
      </c>
      <c r="AG34" s="80">
        <f t="shared" ref="AG34:AH34" si="7">SUM(AG29:AG33)</f>
        <v>310.62400000000002</v>
      </c>
      <c r="AH34" s="80">
        <f t="shared" si="7"/>
        <v>310.62400000000002</v>
      </c>
      <c r="AI34" s="80">
        <f>SUM(AI29:AI33)</f>
        <v>310.62400000000002</v>
      </c>
      <c r="AJ34" s="81">
        <f>SUM(AJ29:AJ33)</f>
        <v>310.62400000000002</v>
      </c>
    </row>
    <row r="35" spans="1:36" ht="29.25" customHeight="1" thickBot="1">
      <c r="A35" s="140" t="s">
        <v>43</v>
      </c>
      <c r="B35" s="141"/>
      <c r="C35" s="141"/>
      <c r="D35" s="141"/>
      <c r="E35" s="84" t="s">
        <v>52</v>
      </c>
      <c r="F35" s="85">
        <f t="shared" ref="F35:AI35" si="8">SUM(F11,F34)</f>
        <v>763</v>
      </c>
      <c r="G35" s="85">
        <f t="shared" si="8"/>
        <v>755</v>
      </c>
      <c r="H35" s="85">
        <f t="shared" si="8"/>
        <v>1007</v>
      </c>
      <c r="I35" s="85">
        <f t="shared" si="8"/>
        <v>657</v>
      </c>
      <c r="J35" s="85">
        <f t="shared" si="8"/>
        <v>694</v>
      </c>
      <c r="K35" s="85">
        <f t="shared" ref="K35:AF35" si="9">SUM(K11,K34)</f>
        <v>646</v>
      </c>
      <c r="L35" s="85">
        <f t="shared" si="9"/>
        <v>796</v>
      </c>
      <c r="M35" s="85">
        <f t="shared" si="9"/>
        <v>628.9</v>
      </c>
      <c r="N35" s="85">
        <f t="shared" si="9"/>
        <v>283.92</v>
      </c>
      <c r="O35" s="85">
        <f t="shared" si="9"/>
        <v>415.6</v>
      </c>
      <c r="P35" s="85">
        <f t="shared" si="9"/>
        <v>301.96000000000004</v>
      </c>
      <c r="Q35" s="85">
        <f t="shared" si="9"/>
        <v>301.96000000000004</v>
      </c>
      <c r="R35" s="85">
        <f t="shared" si="9"/>
        <v>301.96000000000004</v>
      </c>
      <c r="S35" s="85">
        <f t="shared" si="9"/>
        <v>295.96000000000004</v>
      </c>
      <c r="T35" s="85">
        <f t="shared" si="9"/>
        <v>355.96000000000004</v>
      </c>
      <c r="U35" s="85">
        <f t="shared" si="9"/>
        <v>510.62400000000002</v>
      </c>
      <c r="V35" s="85">
        <f t="shared" si="9"/>
        <v>310.62400000000002</v>
      </c>
      <c r="W35" s="85">
        <f t="shared" si="9"/>
        <v>310.62400000000002</v>
      </c>
      <c r="X35" s="85">
        <f t="shared" si="9"/>
        <v>370.62400000000002</v>
      </c>
      <c r="Y35" s="85">
        <f t="shared" si="9"/>
        <v>310.62400000000002</v>
      </c>
      <c r="Z35" s="85">
        <f t="shared" si="9"/>
        <v>310.62400000000002</v>
      </c>
      <c r="AA35" s="85">
        <f t="shared" si="9"/>
        <v>410.62400000000002</v>
      </c>
      <c r="AB35" s="85">
        <f t="shared" si="9"/>
        <v>360.62400000000002</v>
      </c>
      <c r="AC35" s="85">
        <f t="shared" si="9"/>
        <v>370.62400000000002</v>
      </c>
      <c r="AD35" s="85">
        <f t="shared" si="9"/>
        <v>310.62400000000002</v>
      </c>
      <c r="AE35" s="85">
        <f t="shared" si="9"/>
        <v>310.62400000000002</v>
      </c>
      <c r="AF35" s="85">
        <f t="shared" si="9"/>
        <v>310.62400000000002</v>
      </c>
      <c r="AG35" s="85">
        <f t="shared" ref="AG35:AH35" si="10">SUM(AG11,AG34)</f>
        <v>310.62400000000002</v>
      </c>
      <c r="AH35" s="85">
        <f t="shared" si="10"/>
        <v>310.62400000000002</v>
      </c>
      <c r="AI35" s="85">
        <f t="shared" si="8"/>
        <v>310.62400000000002</v>
      </c>
      <c r="AJ35" s="101">
        <f>SUM(AI11,AJ34)</f>
        <v>310.62400000000002</v>
      </c>
    </row>
    <row r="36" spans="1:36" s="4" customFormat="1" ht="32.25" customHeight="1" thickBot="1">
      <c r="A36" s="142" t="s">
        <v>44</v>
      </c>
      <c r="B36" s="143"/>
      <c r="C36" s="143"/>
      <c r="D36" s="143"/>
      <c r="E36" s="74"/>
      <c r="F36" s="75">
        <f>F28-F35</f>
        <v>73</v>
      </c>
      <c r="G36" s="76">
        <f>G28-G35</f>
        <v>146</v>
      </c>
      <c r="H36" s="76">
        <f>H28-H35</f>
        <v>-70</v>
      </c>
      <c r="I36" s="76">
        <f>I28-I35</f>
        <v>1080</v>
      </c>
      <c r="J36" s="76">
        <f t="shared" ref="J36:AI36" si="11">J28-J35</f>
        <v>-157</v>
      </c>
      <c r="K36" s="76">
        <f t="shared" ref="K36:AF36" si="12">K28-K35</f>
        <v>-145</v>
      </c>
      <c r="L36" s="76">
        <f t="shared" si="12"/>
        <v>-295</v>
      </c>
      <c r="M36" s="76">
        <f t="shared" si="12"/>
        <v>-163.89999999999998</v>
      </c>
      <c r="N36" s="76">
        <f t="shared" si="12"/>
        <v>-29.920000000000016</v>
      </c>
      <c r="O36" s="76">
        <f t="shared" si="12"/>
        <v>-151.60000000000002</v>
      </c>
      <c r="P36" s="76">
        <f t="shared" si="12"/>
        <v>-84.960000000000036</v>
      </c>
      <c r="Q36" s="76">
        <f t="shared" si="12"/>
        <v>-84.960000000000036</v>
      </c>
      <c r="R36" s="76">
        <f t="shared" si="12"/>
        <v>-84.960000000000036</v>
      </c>
      <c r="S36" s="76">
        <f t="shared" si="12"/>
        <v>321.03999999999996</v>
      </c>
      <c r="T36" s="76">
        <f t="shared" si="12"/>
        <v>-138.96000000000004</v>
      </c>
      <c r="U36" s="76">
        <f t="shared" si="12"/>
        <v>-171.42400000000004</v>
      </c>
      <c r="V36" s="76">
        <f t="shared" si="12"/>
        <v>28.575999999999965</v>
      </c>
      <c r="W36" s="76">
        <f t="shared" si="12"/>
        <v>28.575999999999965</v>
      </c>
      <c r="X36" s="76">
        <f t="shared" si="12"/>
        <v>-31.424000000000035</v>
      </c>
      <c r="Y36" s="76">
        <f t="shared" si="12"/>
        <v>28.575999999999965</v>
      </c>
      <c r="Z36" s="76">
        <f t="shared" si="12"/>
        <v>28.575999999999965</v>
      </c>
      <c r="AA36" s="76">
        <f t="shared" si="12"/>
        <v>-71.424000000000035</v>
      </c>
      <c r="AB36" s="76">
        <f t="shared" si="12"/>
        <v>-21.424000000000035</v>
      </c>
      <c r="AC36" s="76">
        <f t="shared" si="12"/>
        <v>-31.424000000000035</v>
      </c>
      <c r="AD36" s="76">
        <f t="shared" si="12"/>
        <v>28.575999999999965</v>
      </c>
      <c r="AE36" s="76">
        <f t="shared" si="12"/>
        <v>28.575999999999965</v>
      </c>
      <c r="AF36" s="76">
        <f t="shared" si="12"/>
        <v>28.575999999999965</v>
      </c>
      <c r="AG36" s="76">
        <f t="shared" ref="AG36:AH36" si="13">AG28-AG35</f>
        <v>28.575999999999965</v>
      </c>
      <c r="AH36" s="76">
        <f t="shared" si="13"/>
        <v>28.575999999999965</v>
      </c>
      <c r="AI36" s="76">
        <f t="shared" si="11"/>
        <v>28.575999999999965</v>
      </c>
      <c r="AJ36" s="77">
        <f>AJ28-AJ35</f>
        <v>28.575999999999965</v>
      </c>
    </row>
    <row r="37" spans="1:36" s="4" customFormat="1" ht="39" customHeight="1" thickBot="1">
      <c r="A37" s="144" t="s">
        <v>17</v>
      </c>
      <c r="B37" s="145"/>
      <c r="C37" s="145"/>
      <c r="D37" s="23">
        <v>600</v>
      </c>
      <c r="E37" s="68"/>
      <c r="F37" s="90">
        <f>D37+F36</f>
        <v>673</v>
      </c>
      <c r="G37" s="90">
        <f>F37+G36</f>
        <v>819</v>
      </c>
      <c r="H37" s="90">
        <f>G37+H36</f>
        <v>749</v>
      </c>
      <c r="I37" s="90">
        <f>H37+I36</f>
        <v>1829</v>
      </c>
      <c r="J37" s="90">
        <f t="shared" ref="J37:AI37" si="14">I37+J36</f>
        <v>1672</v>
      </c>
      <c r="K37" s="90">
        <f t="shared" ref="K37" si="15">J37+K36</f>
        <v>1527</v>
      </c>
      <c r="L37" s="90">
        <f t="shared" ref="L37" si="16">K37+L36</f>
        <v>1232</v>
      </c>
      <c r="M37" s="90">
        <f t="shared" ref="M37" si="17">L37+M36</f>
        <v>1068.0999999999999</v>
      </c>
      <c r="N37" s="90">
        <f t="shared" ref="N37" si="18">M37+N36</f>
        <v>1038.1799999999998</v>
      </c>
      <c r="O37" s="90">
        <f t="shared" ref="O37" si="19">N37+O36</f>
        <v>886.57999999999981</v>
      </c>
      <c r="P37" s="90">
        <f t="shared" ref="P37" si="20">O37+P36</f>
        <v>801.61999999999978</v>
      </c>
      <c r="Q37" s="90">
        <f t="shared" ref="Q37" si="21">P37+Q36</f>
        <v>716.65999999999974</v>
      </c>
      <c r="R37" s="90">
        <f t="shared" ref="R37" si="22">Q37+R36</f>
        <v>631.6999999999997</v>
      </c>
      <c r="S37" s="90">
        <f t="shared" ref="S37" si="23">R37+S36</f>
        <v>952.73999999999967</v>
      </c>
      <c r="T37" s="90">
        <f t="shared" ref="T37" si="24">S37+T36</f>
        <v>813.77999999999963</v>
      </c>
      <c r="U37" s="90">
        <f t="shared" ref="U37" si="25">T37+U36</f>
        <v>642.35599999999954</v>
      </c>
      <c r="V37" s="90">
        <f t="shared" ref="V37" si="26">U37+V36</f>
        <v>670.93199999999956</v>
      </c>
      <c r="W37" s="90">
        <f t="shared" ref="W37" si="27">V37+W36</f>
        <v>699.50799999999958</v>
      </c>
      <c r="X37" s="90">
        <f t="shared" ref="X37" si="28">W37+X36</f>
        <v>668.08399999999961</v>
      </c>
      <c r="Y37" s="90">
        <f t="shared" ref="Y37" si="29">X37+Y36</f>
        <v>696.65999999999963</v>
      </c>
      <c r="Z37" s="90">
        <f t="shared" ref="Z37" si="30">Y37+Z36</f>
        <v>725.23599999999965</v>
      </c>
      <c r="AA37" s="90">
        <f t="shared" ref="AA37" si="31">Z37+AA36</f>
        <v>653.81199999999967</v>
      </c>
      <c r="AB37" s="90">
        <f t="shared" ref="AB37" si="32">AA37+AB36</f>
        <v>632.38799999999969</v>
      </c>
      <c r="AC37" s="90">
        <f t="shared" ref="AC37" si="33">AB37+AC36</f>
        <v>600.96399999999971</v>
      </c>
      <c r="AD37" s="90">
        <f t="shared" ref="AD37" si="34">AC37+AD36</f>
        <v>629.53999999999974</v>
      </c>
      <c r="AE37" s="90">
        <f t="shared" ref="AE37" si="35">AD37+AE36</f>
        <v>658.11599999999976</v>
      </c>
      <c r="AF37" s="90">
        <f t="shared" ref="AF37" si="36">AE37+AF36</f>
        <v>686.69199999999978</v>
      </c>
      <c r="AG37" s="90">
        <f t="shared" ref="AG37" si="37">AF37+AG36</f>
        <v>715.2679999999998</v>
      </c>
      <c r="AH37" s="90">
        <f t="shared" ref="AH37" si="38">AG37+AH36</f>
        <v>743.84399999999982</v>
      </c>
      <c r="AI37" s="90">
        <f t="shared" si="14"/>
        <v>772.41999999999985</v>
      </c>
      <c r="AJ37" s="91">
        <f>AI37+AJ36</f>
        <v>800.99599999999987</v>
      </c>
    </row>
  </sheetData>
  <mergeCells count="35">
    <mergeCell ref="A3:E4"/>
    <mergeCell ref="A5:A9"/>
    <mergeCell ref="B5:E5"/>
    <mergeCell ref="B6:E6"/>
    <mergeCell ref="B7:E7"/>
    <mergeCell ref="B8:E8"/>
    <mergeCell ref="B9:E9"/>
    <mergeCell ref="D19:E19"/>
    <mergeCell ref="D20:E20"/>
    <mergeCell ref="A35:D35"/>
    <mergeCell ref="C25:D25"/>
    <mergeCell ref="A10:E10"/>
    <mergeCell ref="A11:D11"/>
    <mergeCell ref="D14:E14"/>
    <mergeCell ref="D15:E15"/>
    <mergeCell ref="B17:B21"/>
    <mergeCell ref="C16:E16"/>
    <mergeCell ref="C21:E21"/>
    <mergeCell ref="C17:D17"/>
    <mergeCell ref="A36:D36"/>
    <mergeCell ref="A37:C37"/>
    <mergeCell ref="B22:D22"/>
    <mergeCell ref="B23:B27"/>
    <mergeCell ref="C23:D23"/>
    <mergeCell ref="C24:D24"/>
    <mergeCell ref="C27:D27"/>
    <mergeCell ref="A28:D28"/>
    <mergeCell ref="A29:A34"/>
    <mergeCell ref="A12:A27"/>
    <mergeCell ref="B12:B16"/>
    <mergeCell ref="C12:D12"/>
    <mergeCell ref="C13:C15"/>
    <mergeCell ref="D13:E13"/>
    <mergeCell ref="C18:C20"/>
    <mergeCell ref="D18:E18"/>
  </mergeCells>
  <phoneticPr fontId="2"/>
  <printOptions horizontalCentered="1" verticalCentered="1"/>
  <pageMargins left="0.31496062992125984" right="7.874015748031496E-2" top="0.19685039370078741" bottom="0.11811023622047245" header="0.27559055118110237" footer="0.15748031496062992"/>
  <pageSetup paperSize="8" scale="80" fitToWidth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(P1)表紙</vt:lpstr>
      <vt:lpstr>(P2)長期家計ワークシート (記入例) </vt:lpstr>
      <vt:lpstr>(P3)長期家計ワークシート</vt:lpstr>
      <vt:lpstr>(P4)長期家計ワークシート （改善例)</vt:lpstr>
    </vt:vector>
  </TitlesOfParts>
  <Company>年金シニアプラン総合研究機構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n-okamura</dc:creator>
  <cp:lastModifiedBy>岡村 なな子</cp:lastModifiedBy>
  <cp:lastPrinted>2021-04-27T08:34:31Z</cp:lastPrinted>
  <dcterms:created xsi:type="dcterms:W3CDTF">2008-10-14T06:47:25Z</dcterms:created>
  <dcterms:modified xsi:type="dcterms:W3CDTF">2021-07-21T06:43:05Z</dcterms:modified>
</cp:coreProperties>
</file>